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192.168.0.238\share\99_請求書様式\取引先用_指定請求書様式\"/>
    </mc:Choice>
  </mc:AlternateContent>
  <xr:revisionPtr revIDLastSave="0" documentId="13_ncr:1_{914091F0-F816-4BDB-95E1-531BE7805CCC}" xr6:coauthVersionLast="47" xr6:coauthVersionMax="47" xr10:uidLastSave="{00000000-0000-0000-0000-000000000000}"/>
  <bookViews>
    <workbookView xWindow="28680" yWindow="-165" windowWidth="29040" windowHeight="15720" xr2:uid="{D3B75CB2-26A9-4557-A37C-247FCB0D5968}"/>
  </bookViews>
  <sheets>
    <sheet name="事前入力項目" sheetId="1" r:id="rId1"/>
    <sheet name="高建使用欄" sheetId="3" state="hidden" r:id="rId2"/>
    <sheet name="請負工事請求書" sheetId="2" r:id="rId3"/>
    <sheet name="工事請求書" sheetId="4" r:id="rId4"/>
    <sheet name="工事請求書_別紙明細書" sheetId="5" r:id="rId5"/>
  </sheets>
  <definedNames>
    <definedName name="_xlnm.Print_Area" localSheetId="3">工事請求書!$A$1:$O$40</definedName>
    <definedName name="_xlnm.Print_Area" localSheetId="2">請負工事請求書!$A$1:$N$36</definedName>
    <definedName name="_xlnm.Print_Titles" localSheetId="4">工事請求書_別紙明細書!$1:$10</definedName>
  </definedNames>
  <calcPr calcId="191029" iterateCount="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5" l="1"/>
  <c r="A8" i="4"/>
  <c r="B11" i="4"/>
  <c r="B10" i="4"/>
  <c r="D19" i="4"/>
  <c r="F13" i="1"/>
  <c r="K27" i="2"/>
  <c r="L13" i="1"/>
  <c r="L12" i="1"/>
  <c r="L11" i="1"/>
  <c r="L10" i="1"/>
  <c r="L9" i="1"/>
  <c r="L8" i="1"/>
  <c r="L7" i="1"/>
  <c r="L6" i="1"/>
  <c r="L5" i="1"/>
  <c r="J12" i="4"/>
  <c r="J12" i="2"/>
  <c r="J10" i="2"/>
  <c r="F28" i="2"/>
  <c r="B6" i="4"/>
  <c r="B5" i="2"/>
  <c r="D24" i="1"/>
  <c r="A1" i="5" l="1"/>
  <c r="H7" i="5"/>
  <c r="H41" i="5"/>
  <c r="B41" i="5"/>
  <c r="H40" i="5"/>
  <c r="B40" i="5"/>
  <c r="H39" i="5"/>
  <c r="B39" i="5"/>
  <c r="H38" i="5"/>
  <c r="B38" i="5"/>
  <c r="H37" i="5"/>
  <c r="B37" i="5"/>
  <c r="H36" i="5"/>
  <c r="B36" i="5"/>
  <c r="H35" i="5"/>
  <c r="B35" i="5"/>
  <c r="H34" i="5"/>
  <c r="B34" i="5"/>
  <c r="H33" i="5"/>
  <c r="B33" i="5"/>
  <c r="H32" i="5"/>
  <c r="B32" i="5"/>
  <c r="H31" i="5"/>
  <c r="B31" i="5"/>
  <c r="H30" i="5"/>
  <c r="B30" i="5"/>
  <c r="H29" i="5"/>
  <c r="B29" i="5"/>
  <c r="H28" i="5"/>
  <c r="B28" i="5"/>
  <c r="H27" i="5"/>
  <c r="B27" i="5"/>
  <c r="H26" i="5"/>
  <c r="B26" i="5"/>
  <c r="H25" i="5"/>
  <c r="B25" i="5"/>
  <c r="H24" i="5"/>
  <c r="B24" i="5"/>
  <c r="H23" i="5"/>
  <c r="B23" i="5"/>
  <c r="H22" i="5"/>
  <c r="B22" i="5"/>
  <c r="H21" i="5"/>
  <c r="B21" i="5"/>
  <c r="H20" i="5"/>
  <c r="B20" i="5"/>
  <c r="H19" i="5"/>
  <c r="B19" i="5"/>
  <c r="H18" i="5"/>
  <c r="B18" i="5"/>
  <c r="H17" i="5"/>
  <c r="B17" i="5"/>
  <c r="H16" i="5"/>
  <c r="B16" i="5"/>
  <c r="H15" i="5"/>
  <c r="B15" i="5"/>
  <c r="H14" i="5"/>
  <c r="B14" i="5"/>
  <c r="H13" i="5"/>
  <c r="B13" i="5"/>
  <c r="H12" i="5"/>
  <c r="B12" i="5"/>
  <c r="H11" i="5"/>
  <c r="B11" i="5"/>
  <c r="K20" i="4"/>
  <c r="K21" i="4"/>
  <c r="J4" i="3" s="1"/>
  <c r="K22" i="4"/>
  <c r="K23" i="4"/>
  <c r="J6" i="3" s="1"/>
  <c r="K24" i="4"/>
  <c r="K25" i="4"/>
  <c r="J8" i="3" s="1"/>
  <c r="K26" i="4"/>
  <c r="J9" i="3" s="1"/>
  <c r="K27" i="4"/>
  <c r="J10" i="3" s="1"/>
  <c r="K28" i="4"/>
  <c r="J11" i="3" s="1"/>
  <c r="K29" i="4"/>
  <c r="J12" i="3" s="1"/>
  <c r="K30" i="4"/>
  <c r="J13" i="3" s="1"/>
  <c r="K31" i="4"/>
  <c r="J14" i="3" s="1"/>
  <c r="K32" i="4"/>
  <c r="J15" i="3" s="1"/>
  <c r="K33" i="4"/>
  <c r="J16" i="3" s="1"/>
  <c r="K34" i="4"/>
  <c r="J17" i="3" s="1"/>
  <c r="G35" i="4"/>
  <c r="O8" i="3"/>
  <c r="L8" i="3" s="1"/>
  <c r="O7" i="3"/>
  <c r="L7" i="3" s="1"/>
  <c r="J7" i="3"/>
  <c r="H3" i="3"/>
  <c r="I3" i="3" s="1"/>
  <c r="H4" i="3"/>
  <c r="I4" i="3" s="1"/>
  <c r="H5" i="3"/>
  <c r="I5" i="3"/>
  <c r="H6" i="3"/>
  <c r="I6" i="3" s="1"/>
  <c r="H7" i="3"/>
  <c r="I7" i="3"/>
  <c r="H8" i="3"/>
  <c r="I8" i="3" s="1"/>
  <c r="H9" i="3"/>
  <c r="I9" i="3"/>
  <c r="H10" i="3"/>
  <c r="I10" i="3" s="1"/>
  <c r="H11" i="3"/>
  <c r="I11" i="3" s="1"/>
  <c r="H12" i="3"/>
  <c r="I12" i="3" s="1"/>
  <c r="H13" i="3"/>
  <c r="I13" i="3" s="1"/>
  <c r="H14" i="3"/>
  <c r="I14" i="3" s="1"/>
  <c r="H15" i="3"/>
  <c r="I15" i="3" s="1"/>
  <c r="H16" i="3"/>
  <c r="I16" i="3"/>
  <c r="H17" i="3"/>
  <c r="I17" i="3" s="1"/>
  <c r="J9" i="2"/>
  <c r="K25" i="2"/>
  <c r="E24" i="2"/>
  <c r="E25" i="2"/>
  <c r="J15" i="4"/>
  <c r="J14" i="4"/>
  <c r="J13" i="4"/>
  <c r="J11" i="4"/>
  <c r="J10" i="4"/>
  <c r="J9" i="4"/>
  <c r="K23" i="2"/>
  <c r="K26" i="2" s="1"/>
  <c r="F14" i="2" s="1"/>
  <c r="J14" i="2"/>
  <c r="J13" i="2"/>
  <c r="J15" i="2"/>
  <c r="J8" i="2"/>
  <c r="J11" i="2"/>
  <c r="C9" i="1"/>
  <c r="E12" i="1"/>
  <c r="C12" i="1" s="1"/>
  <c r="C19" i="1"/>
  <c r="C18" i="1"/>
  <c r="C17" i="1"/>
  <c r="C16" i="1"/>
  <c r="C15" i="1"/>
  <c r="C11" i="1"/>
  <c r="C6" i="1"/>
  <c r="C7" i="1"/>
  <c r="C8" i="1"/>
  <c r="C5" i="1"/>
  <c r="J3" i="3" l="1"/>
  <c r="B8" i="5"/>
  <c r="K28" i="2"/>
  <c r="F12" i="2" s="1"/>
  <c r="F15" i="2"/>
  <c r="C21" i="1"/>
  <c r="B5" i="3" s="1"/>
  <c r="J5" i="3"/>
  <c r="K35" i="4"/>
  <c r="F15" i="4" l="1"/>
  <c r="F14" i="4" s="1"/>
  <c r="F12" i="4" s="1"/>
</calcChain>
</file>

<file path=xl/sharedStrings.xml><?xml version="1.0" encoding="utf-8"?>
<sst xmlns="http://schemas.openxmlformats.org/spreadsheetml/2006/main" count="99" uniqueCount="85">
  <si>
    <t>会社名</t>
    <rPh sb="0" eb="3">
      <t>カイシャメイ</t>
    </rPh>
    <phoneticPr fontId="1"/>
  </si>
  <si>
    <t>代表者</t>
    <rPh sb="0" eb="3">
      <t>ダイヒョウシャ</t>
    </rPh>
    <phoneticPr fontId="1"/>
  </si>
  <si>
    <t>郵便番号</t>
    <rPh sb="0" eb="4">
      <t>ユウビンバンゴウ</t>
    </rPh>
    <phoneticPr fontId="1"/>
  </si>
  <si>
    <t>株式会社　高建</t>
    <rPh sb="0" eb="4">
      <t>カブシキガイシャ</t>
    </rPh>
    <rPh sb="5" eb="6">
      <t>タカ</t>
    </rPh>
    <rPh sb="6" eb="7">
      <t>ケン</t>
    </rPh>
    <phoneticPr fontId="1"/>
  </si>
  <si>
    <t>代表取締役　高橋賢一</t>
    <rPh sb="0" eb="5">
      <t>ダイヒョウトリシマリヤク</t>
    </rPh>
    <rPh sb="6" eb="8">
      <t>タカハシ</t>
    </rPh>
    <rPh sb="8" eb="10">
      <t>ケンイチ</t>
    </rPh>
    <phoneticPr fontId="1"/>
  </si>
  <si>
    <t>新潟県村上市里本庄43番地3</t>
    <rPh sb="0" eb="9">
      <t>ニイガタケンムラカミシサトホンジョウ</t>
    </rPh>
    <rPh sb="11" eb="13">
      <t>バンチ</t>
    </rPh>
    <phoneticPr fontId="1"/>
  </si>
  <si>
    <t>住　所</t>
    <rPh sb="0" eb="1">
      <t>ジュウ</t>
    </rPh>
    <rPh sb="2" eb="3">
      <t>ショ</t>
    </rPh>
    <phoneticPr fontId="1"/>
  </si>
  <si>
    <t>インボイスの登録</t>
    <rPh sb="6" eb="8">
      <t>トウロク</t>
    </rPh>
    <phoneticPr fontId="1"/>
  </si>
  <si>
    <t>959-3405</t>
  </si>
  <si>
    <t>入 力 欄</t>
    <rPh sb="0" eb="1">
      <t>ニュウ</t>
    </rPh>
    <rPh sb="2" eb="3">
      <t>チカラ</t>
    </rPh>
    <rPh sb="4" eb="5">
      <t>ラン</t>
    </rPh>
    <phoneticPr fontId="1"/>
  </si>
  <si>
    <t>登録している</t>
  </si>
  <si>
    <t>銀行名</t>
    <rPh sb="0" eb="3">
      <t>ギンコウメイ</t>
    </rPh>
    <phoneticPr fontId="1"/>
  </si>
  <si>
    <t>店名</t>
    <rPh sb="0" eb="2">
      <t>テンメイ</t>
    </rPh>
    <phoneticPr fontId="1"/>
  </si>
  <si>
    <t>預金種別</t>
    <rPh sb="0" eb="2">
      <t>ヨキン</t>
    </rPh>
    <rPh sb="2" eb="4">
      <t>シュベツ</t>
    </rPh>
    <phoneticPr fontId="1"/>
  </si>
  <si>
    <t>口座番号</t>
    <rPh sb="0" eb="2">
      <t>コウザ</t>
    </rPh>
    <rPh sb="2" eb="4">
      <t>バンゴウ</t>
    </rPh>
    <phoneticPr fontId="1"/>
  </si>
  <si>
    <t>記 載 例</t>
    <rPh sb="0" eb="1">
      <t>キ</t>
    </rPh>
    <rPh sb="2" eb="3">
      <t>サイ</t>
    </rPh>
    <rPh sb="4" eb="5">
      <t>レイ</t>
    </rPh>
    <phoneticPr fontId="1"/>
  </si>
  <si>
    <t>第四北越銀行</t>
    <rPh sb="0" eb="2">
      <t>ダイシ</t>
    </rPh>
    <rPh sb="2" eb="4">
      <t>ホクエツ</t>
    </rPh>
    <rPh sb="4" eb="6">
      <t>ギンコウ</t>
    </rPh>
    <phoneticPr fontId="1"/>
  </si>
  <si>
    <t>普通</t>
  </si>
  <si>
    <t>カ）タカケン</t>
  </si>
  <si>
    <t>インボイス登録番号</t>
    <phoneticPr fontId="1"/>
  </si>
  <si>
    <t>電話番号</t>
    <rPh sb="0" eb="2">
      <t>デンワ</t>
    </rPh>
    <rPh sb="2" eb="4">
      <t>バンゴウ</t>
    </rPh>
    <phoneticPr fontId="1"/>
  </si>
  <si>
    <t>0254-60-1300</t>
    <phoneticPr fontId="1"/>
  </si>
  <si>
    <t>貴社情報 事前入力項目</t>
    <rPh sb="0" eb="2">
      <t>キシャ</t>
    </rPh>
    <rPh sb="2" eb="4">
      <t>ジョウホウ</t>
    </rPh>
    <rPh sb="5" eb="7">
      <t>ジゼン</t>
    </rPh>
    <rPh sb="7" eb="9">
      <t>ニュウリョク</t>
    </rPh>
    <rPh sb="9" eb="11">
      <t>コウモク</t>
    </rPh>
    <phoneticPr fontId="1"/>
  </si>
  <si>
    <t>口座名義（全角カナ）</t>
    <rPh sb="0" eb="2">
      <t>コウザ</t>
    </rPh>
    <rPh sb="2" eb="4">
      <t>メイギ</t>
    </rPh>
    <rPh sb="5" eb="7">
      <t>ゼンカク</t>
    </rPh>
    <phoneticPr fontId="1"/>
  </si>
  <si>
    <t>工事場所</t>
    <rPh sb="0" eb="2">
      <t>コウジ</t>
    </rPh>
    <rPh sb="2" eb="4">
      <t>バショ</t>
    </rPh>
    <phoneticPr fontId="1"/>
  </si>
  <si>
    <t>消費税（10%）</t>
    <rPh sb="0" eb="3">
      <t>ショウヒゼイ</t>
    </rPh>
    <phoneticPr fontId="1"/>
  </si>
  <si>
    <t>請 求 書</t>
    <rPh sb="0" eb="1">
      <t>ウケ</t>
    </rPh>
    <rPh sb="2" eb="3">
      <t>モトム</t>
    </rPh>
    <rPh sb="4" eb="5">
      <t>ショ</t>
    </rPh>
    <phoneticPr fontId="1"/>
  </si>
  <si>
    <t>税込契約額</t>
    <rPh sb="0" eb="2">
      <t>ゼイコミ</t>
    </rPh>
    <rPh sb="2" eb="4">
      <t>ケイヤク</t>
    </rPh>
    <rPh sb="4" eb="5">
      <t>ガク</t>
    </rPh>
    <phoneticPr fontId="1"/>
  </si>
  <si>
    <t>税込請求額</t>
    <rPh sb="0" eb="2">
      <t>ゼイコミ</t>
    </rPh>
    <rPh sb="2" eb="4">
      <t>セイキュウ</t>
    </rPh>
    <rPh sb="4" eb="5">
      <t>ガク</t>
    </rPh>
    <phoneticPr fontId="1"/>
  </si>
  <si>
    <t>工 事 名</t>
    <rPh sb="0" eb="1">
      <t>コウ</t>
    </rPh>
    <rPh sb="2" eb="3">
      <t>コト</t>
    </rPh>
    <rPh sb="4" eb="5">
      <t>メイ</t>
    </rPh>
    <phoneticPr fontId="1"/>
  </si>
  <si>
    <t>高建 使用欄</t>
    <rPh sb="0" eb="1">
      <t>タカ</t>
    </rPh>
    <rPh sb="1" eb="2">
      <t>ケン</t>
    </rPh>
    <rPh sb="3" eb="5">
      <t>シヨウ</t>
    </rPh>
    <rPh sb="5" eb="6">
      <t>ラン</t>
    </rPh>
    <phoneticPr fontId="1"/>
  </si>
  <si>
    <t>社　長</t>
    <rPh sb="0" eb="1">
      <t>ヤシロ</t>
    </rPh>
    <rPh sb="2" eb="3">
      <t>ナガ</t>
    </rPh>
    <phoneticPr fontId="1"/>
  </si>
  <si>
    <t>確　認</t>
    <rPh sb="0" eb="1">
      <t>カク</t>
    </rPh>
    <rPh sb="2" eb="3">
      <t>ニン</t>
    </rPh>
    <phoneticPr fontId="1"/>
  </si>
  <si>
    <t>担　当</t>
    <rPh sb="0" eb="1">
      <t>タン</t>
    </rPh>
    <rPh sb="2" eb="3">
      <t>トウ</t>
    </rPh>
    <phoneticPr fontId="1"/>
  </si>
  <si>
    <t>▪契約額</t>
    <rPh sb="1" eb="2">
      <t>チギリ</t>
    </rPh>
    <rPh sb="2" eb="3">
      <t>ヤク</t>
    </rPh>
    <rPh sb="3" eb="4">
      <t>ガク</t>
    </rPh>
    <phoneticPr fontId="1"/>
  </si>
  <si>
    <t>▪出来高</t>
    <rPh sb="1" eb="4">
      <t>デキダカ</t>
    </rPh>
    <phoneticPr fontId="1"/>
  </si>
  <si>
    <t>▪請求額</t>
    <rPh sb="1" eb="3">
      <t>セイキュウ</t>
    </rPh>
    <rPh sb="3" eb="4">
      <t>ガク</t>
    </rPh>
    <phoneticPr fontId="1"/>
  </si>
  <si>
    <t>請 求 明 細</t>
    <rPh sb="0" eb="1">
      <t>ウケ</t>
    </rPh>
    <rPh sb="2" eb="3">
      <t>モトム</t>
    </rPh>
    <rPh sb="4" eb="5">
      <t>アキラ</t>
    </rPh>
    <rPh sb="6" eb="7">
      <t>ホソ</t>
    </rPh>
    <phoneticPr fontId="1"/>
  </si>
  <si>
    <t>前回迄</t>
    <rPh sb="0" eb="3">
      <t>ゼンカイマデ</t>
    </rPh>
    <phoneticPr fontId="1"/>
  </si>
  <si>
    <t>累計消費税（10%）</t>
    <rPh sb="0" eb="2">
      <t>ルイケイ</t>
    </rPh>
    <rPh sb="2" eb="5">
      <t>ショウヒゼイ</t>
    </rPh>
    <phoneticPr fontId="1"/>
  </si>
  <si>
    <t>累計請求額</t>
    <rPh sb="0" eb="2">
      <t>ルイケイ</t>
    </rPh>
    <rPh sb="2" eb="4">
      <t>セイキュウ</t>
    </rPh>
    <rPh sb="4" eb="5">
      <t>ガク</t>
    </rPh>
    <phoneticPr fontId="1"/>
  </si>
  <si>
    <t>今回</t>
    <rPh sb="0" eb="2">
      <t>コンカイ</t>
    </rPh>
    <phoneticPr fontId="1"/>
  </si>
  <si>
    <t>請求額</t>
    <rPh sb="0" eb="2">
      <t>セイキュウ</t>
    </rPh>
    <rPh sb="2" eb="3">
      <t>ガク</t>
    </rPh>
    <phoneticPr fontId="1"/>
  </si>
  <si>
    <t>契約額</t>
    <rPh sb="0" eb="2">
      <t>ケイヤク</t>
    </rPh>
    <rPh sb="2" eb="3">
      <t>ガク</t>
    </rPh>
    <phoneticPr fontId="1"/>
  </si>
  <si>
    <t>累計出来高</t>
    <rPh sb="0" eb="2">
      <t>ルイケイ</t>
    </rPh>
    <rPh sb="2" eb="5">
      <t>デキダカ</t>
    </rPh>
    <phoneticPr fontId="1"/>
  </si>
  <si>
    <t>日　付</t>
    <rPh sb="0" eb="1">
      <t>ヒ</t>
    </rPh>
    <rPh sb="2" eb="3">
      <t>ツキ</t>
    </rPh>
    <phoneticPr fontId="1"/>
  </si>
  <si>
    <t>数量</t>
    <rPh sb="0" eb="2">
      <t>スウリョウ</t>
    </rPh>
    <phoneticPr fontId="1"/>
  </si>
  <si>
    <t>単位</t>
    <rPh sb="0" eb="2">
      <t>タンイ</t>
    </rPh>
    <phoneticPr fontId="1"/>
  </si>
  <si>
    <t>単価</t>
    <rPh sb="0" eb="2">
      <t>タンカ</t>
    </rPh>
    <phoneticPr fontId="1"/>
  </si>
  <si>
    <t>税抜金額（10%）</t>
    <rPh sb="0" eb="2">
      <t>ゼイヌキ</t>
    </rPh>
    <rPh sb="2" eb="4">
      <t>キンガク</t>
    </rPh>
    <phoneticPr fontId="1"/>
  </si>
  <si>
    <t>消費税　（10%）</t>
    <rPh sb="0" eb="3">
      <t>ショウヒゼイ</t>
    </rPh>
    <phoneticPr fontId="1"/>
  </si>
  <si>
    <t>※原則出来高の90%、万単位未満切り捨て</t>
    <rPh sb="1" eb="3">
      <t>ゲンソク</t>
    </rPh>
    <rPh sb="3" eb="6">
      <t>デキダカ</t>
    </rPh>
    <rPh sb="11" eb="12">
      <t>マン</t>
    </rPh>
    <rPh sb="12" eb="14">
      <t>タンイ</t>
    </rPh>
    <rPh sb="14" eb="16">
      <t>ミマン</t>
    </rPh>
    <rPh sb="16" eb="17">
      <t>キ</t>
    </rPh>
    <rPh sb="18" eb="19">
      <t>ス</t>
    </rPh>
    <phoneticPr fontId="1"/>
  </si>
  <si>
    <t>選択してください</t>
  </si>
  <si>
    <t>非課税</t>
    <rPh sb="0" eb="3">
      <t>ヒカゼイ</t>
    </rPh>
    <phoneticPr fontId="1"/>
  </si>
  <si>
    <t>軽減8%</t>
    <rPh sb="0" eb="2">
      <t>ケイゲン</t>
    </rPh>
    <phoneticPr fontId="1"/>
  </si>
  <si>
    <t>rank</t>
    <phoneticPr fontId="1"/>
  </si>
  <si>
    <t>税区分</t>
    <rPh sb="0" eb="3">
      <t>ゼイクブン</t>
    </rPh>
    <phoneticPr fontId="1"/>
  </si>
  <si>
    <t>税率</t>
    <rPh sb="0" eb="2">
      <t>ゼイリツ</t>
    </rPh>
    <phoneticPr fontId="1"/>
  </si>
  <si>
    <t>金額</t>
    <rPh sb="0" eb="2">
      <t>キンガク</t>
    </rPh>
    <phoneticPr fontId="1"/>
  </si>
  <si>
    <t>合　計</t>
    <rPh sb="0" eb="1">
      <t>ゴウ</t>
    </rPh>
    <rPh sb="2" eb="3">
      <t>ケイ</t>
    </rPh>
    <phoneticPr fontId="1"/>
  </si>
  <si>
    <t>村上中央支店</t>
    <rPh sb="0" eb="2">
      <t>ムラカミ</t>
    </rPh>
    <rPh sb="2" eb="4">
      <t>チュウオウ</t>
    </rPh>
    <rPh sb="4" eb="6">
      <t>シテン</t>
    </rPh>
    <phoneticPr fontId="1"/>
  </si>
  <si>
    <t>2023/9/6 作成</t>
    <rPh sb="9" eb="11">
      <t>サクセイ</t>
    </rPh>
    <phoneticPr fontId="1"/>
  </si>
  <si>
    <r>
      <t>請求割合</t>
    </r>
    <r>
      <rPr>
        <sz val="9"/>
        <color theme="1"/>
        <rFont val="Yu Gothic UI"/>
        <family val="3"/>
        <charset val="128"/>
      </rPr>
      <t xml:space="preserve"> ※</t>
    </r>
    <rPh sb="0" eb="2">
      <t>セイキュウ</t>
    </rPh>
    <rPh sb="2" eb="4">
      <t>ワリアイ</t>
    </rPh>
    <phoneticPr fontId="1"/>
  </si>
  <si>
    <t>備　考</t>
    <rPh sb="0" eb="1">
      <t>ビ</t>
    </rPh>
    <rPh sb="2" eb="3">
      <t>コウ</t>
    </rPh>
    <phoneticPr fontId="1"/>
  </si>
  <si>
    <t>請求明細書</t>
    <rPh sb="0" eb="2">
      <t>セイキュウ</t>
    </rPh>
    <rPh sb="2" eb="5">
      <t>メイサイショ</t>
    </rPh>
    <phoneticPr fontId="1"/>
  </si>
  <si>
    <t>番号</t>
    <rPh sb="0" eb="2">
      <t>バンゴウ</t>
    </rPh>
    <phoneticPr fontId="1"/>
  </si>
  <si>
    <t>工事名</t>
    <rPh sb="0" eb="2">
      <t>コウジ</t>
    </rPh>
    <rPh sb="2" eb="3">
      <t>メイ</t>
    </rPh>
    <phoneticPr fontId="1"/>
  </si>
  <si>
    <t>請求先</t>
    <rPh sb="0" eb="2">
      <t>セイキュウ</t>
    </rPh>
    <rPh sb="2" eb="3">
      <t>サキ</t>
    </rPh>
    <phoneticPr fontId="1"/>
  </si>
  <si>
    <t>株式会社 高建</t>
  </si>
  <si>
    <t>金額入力区分</t>
    <rPh sb="0" eb="6">
      <t>キンガクニュウリョククブン</t>
    </rPh>
    <phoneticPr fontId="1"/>
  </si>
  <si>
    <t>税抜金額</t>
  </si>
  <si>
    <t>消費税端数調整額</t>
    <rPh sb="0" eb="3">
      <t>ショウヒゼイ</t>
    </rPh>
    <rPh sb="3" eb="5">
      <t>ハスウ</t>
    </rPh>
    <rPh sb="5" eb="7">
      <t>チョウセイ</t>
    </rPh>
    <rPh sb="7" eb="8">
      <t>ガク</t>
    </rPh>
    <phoneticPr fontId="1"/>
  </si>
  <si>
    <t>日 付</t>
    <rPh sb="0" eb="1">
      <t>ヒ</t>
    </rPh>
    <rPh sb="2" eb="3">
      <t>ツキ</t>
    </rPh>
    <phoneticPr fontId="1"/>
  </si>
  <si>
    <t>品 名</t>
    <rPh sb="0" eb="1">
      <t>ヒン</t>
    </rPh>
    <rPh sb="2" eb="3">
      <t>メイ</t>
    </rPh>
    <phoneticPr fontId="1"/>
  </si>
  <si>
    <t>数 量</t>
    <rPh sb="0" eb="1">
      <t>カズ</t>
    </rPh>
    <rPh sb="2" eb="3">
      <t>リョウ</t>
    </rPh>
    <phoneticPr fontId="1"/>
  </si>
  <si>
    <t>単 位</t>
    <rPh sb="0" eb="1">
      <t>タン</t>
    </rPh>
    <rPh sb="2" eb="3">
      <t>クライ</t>
    </rPh>
    <phoneticPr fontId="1"/>
  </si>
  <si>
    <t>単 価</t>
    <rPh sb="0" eb="1">
      <t>タン</t>
    </rPh>
    <rPh sb="2" eb="3">
      <t>アタイ</t>
    </rPh>
    <phoneticPr fontId="1"/>
  </si>
  <si>
    <t>備 考</t>
    <rPh sb="0" eb="1">
      <t>ビ</t>
    </rPh>
    <rPh sb="2" eb="3">
      <t>コウ</t>
    </rPh>
    <phoneticPr fontId="1"/>
  </si>
  <si>
    <t>金 額</t>
    <rPh sb="0" eb="1">
      <t>カネ</t>
    </rPh>
    <rPh sb="2" eb="3">
      <t>ガク</t>
    </rPh>
    <phoneticPr fontId="1"/>
  </si>
  <si>
    <t>印刷イメージ ※印刷後、社判を押印してください</t>
    <rPh sb="0" eb="2">
      <t>インサツ</t>
    </rPh>
    <rPh sb="8" eb="10">
      <t>インサツ</t>
    </rPh>
    <rPh sb="10" eb="11">
      <t>ゴ</t>
    </rPh>
    <rPh sb="12" eb="14">
      <t>シャバン</t>
    </rPh>
    <rPh sb="15" eb="17">
      <t>オウイン</t>
    </rPh>
    <phoneticPr fontId="1"/>
  </si>
  <si>
    <t>しない</t>
  </si>
  <si>
    <t>入力設定欄</t>
    <rPh sb="0" eb="5">
      <t>ニュウリョクセッテイラン</t>
    </rPh>
    <phoneticPr fontId="1"/>
  </si>
  <si>
    <t>表紙としての利用</t>
    <rPh sb="0" eb="2">
      <t>ヒョウシ</t>
    </rPh>
    <rPh sb="6" eb="8">
      <t>リヨウ</t>
    </rPh>
    <phoneticPr fontId="1"/>
  </si>
  <si>
    <t>合計金額</t>
    <rPh sb="0" eb="4">
      <t>ゴウケイキンガク</t>
    </rPh>
    <phoneticPr fontId="1"/>
  </si>
  <si>
    <t>本シートを表紙として利用する場合に
「する」を選択してください。</t>
    <rPh sb="0" eb="1">
      <t>ホン</t>
    </rPh>
    <rPh sb="5" eb="7">
      <t>ヒョウシ</t>
    </rPh>
    <rPh sb="10" eb="12">
      <t>リヨウ</t>
    </rPh>
    <rPh sb="14" eb="16">
      <t>バアイ</t>
    </rPh>
    <rPh sb="23" eb="25">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</si>
</sst>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gge&quot;年&quot;m&quot;月&quot;d&quot;日&quot;;@" x16r2:formatCode16="[$-ja-JP-x-gannen]ggge&quot;年&quot;m&quot;月&quot;d&quot;日&quot;;@"/>
    <numFmt numFmtId="177" formatCode="000\-0000"/>
    <numFmt numFmtId="178" formatCode="[$¥-411]#,##0;[$¥-411]#,##0"/>
    <numFmt numFmtId="179" formatCode="0.0"/>
    <numFmt numFmtId="180" formatCode="0_);[Red]\(0\)"/>
    <numFmt numFmtId="181" formatCode="#,##0.0;[Red]\-#,##0.0"/>
    <numFmt numFmtId="182" formatCode="00"/>
  </numFmts>
  <fonts count="26">
    <font>
      <sz val="10"/>
      <color theme="1"/>
      <name val="Yu Gothic UI"/>
      <family val="2"/>
      <charset val="128"/>
    </font>
    <font>
      <sz val="6"/>
      <name val="Yu Gothic UI"/>
      <family val="2"/>
      <charset val="128"/>
    </font>
    <font>
      <sz val="10"/>
      <color theme="1"/>
      <name val="Yu Gothic UI"/>
      <family val="2"/>
      <charset val="128"/>
    </font>
    <font>
      <b/>
      <sz val="10"/>
      <color theme="1"/>
      <name val="Yu Gothic UI"/>
      <family val="3"/>
      <charset val="128"/>
    </font>
    <font>
      <b/>
      <sz val="11"/>
      <color theme="1"/>
      <name val="Yu Gothic UI"/>
      <family val="3"/>
      <charset val="128"/>
    </font>
    <font>
      <sz val="12"/>
      <color theme="1"/>
      <name val="Yu Gothic UI"/>
      <family val="3"/>
      <charset val="128"/>
    </font>
    <font>
      <b/>
      <sz val="12"/>
      <color theme="1"/>
      <name val="Yu Gothic UI"/>
      <family val="3"/>
      <charset val="128"/>
    </font>
    <font>
      <sz val="14"/>
      <color theme="1"/>
      <name val="Yu Gothic UI"/>
      <family val="3"/>
      <charset val="128"/>
    </font>
    <font>
      <b/>
      <sz val="14"/>
      <color theme="1"/>
      <name val="Yu Gothic UI"/>
      <family val="3"/>
      <charset val="128"/>
    </font>
    <font>
      <b/>
      <sz val="10"/>
      <color theme="1" tint="0.34998626667073579"/>
      <name val="Yu Gothic UI"/>
      <family val="3"/>
      <charset val="128"/>
    </font>
    <font>
      <sz val="10"/>
      <color theme="1" tint="0.34998626667073579"/>
      <name val="Yu Gothic UI"/>
      <family val="3"/>
      <charset val="128"/>
    </font>
    <font>
      <sz val="10"/>
      <color theme="1" tint="0.34998626667073579"/>
      <name val="Yu Gothic UI"/>
      <family val="2"/>
      <charset val="128"/>
    </font>
    <font>
      <b/>
      <sz val="12"/>
      <color rgb="FFC00000"/>
      <name val="Yu Gothic UI"/>
      <family val="3"/>
      <charset val="128"/>
    </font>
    <font>
      <sz val="9"/>
      <color theme="1"/>
      <name val="Yu Gothic UI"/>
      <family val="2"/>
      <charset val="128"/>
    </font>
    <font>
      <sz val="9"/>
      <color theme="1"/>
      <name val="Yu Gothic UI"/>
      <family val="3"/>
      <charset val="128"/>
    </font>
    <font>
      <b/>
      <sz val="16"/>
      <color theme="1"/>
      <name val="Yu Gothic UI"/>
      <family val="3"/>
      <charset val="128"/>
    </font>
    <font>
      <b/>
      <sz val="20"/>
      <color theme="1"/>
      <name val="Yu Gothic UI"/>
      <family val="3"/>
      <charset val="128"/>
    </font>
    <font>
      <sz val="10"/>
      <color theme="1"/>
      <name val="Yu Gothic UI"/>
      <family val="3"/>
      <charset val="128"/>
    </font>
    <font>
      <sz val="10"/>
      <color rgb="FFC00000"/>
      <name val="Yu Gothic UI"/>
      <family val="3"/>
      <charset val="128"/>
    </font>
    <font>
      <sz val="10"/>
      <color theme="0"/>
      <name val="Yu Gothic UI"/>
      <family val="2"/>
      <charset val="128"/>
    </font>
    <font>
      <sz val="10"/>
      <color theme="0"/>
      <name val="Yu Gothic UI"/>
      <family val="3"/>
      <charset val="128"/>
    </font>
    <font>
      <sz val="11"/>
      <color theme="1"/>
      <name val="Yu Gothic UI"/>
      <family val="3"/>
      <charset val="128"/>
    </font>
    <font>
      <b/>
      <u/>
      <sz val="10"/>
      <color theme="1" tint="0.34998626667073579"/>
      <name val="Yu Gothic UI"/>
      <family val="3"/>
      <charset val="128"/>
    </font>
    <font>
      <sz val="10"/>
      <name val="Yu Gothic UI"/>
      <family val="3"/>
      <charset val="128"/>
    </font>
    <font>
      <b/>
      <u/>
      <sz val="9"/>
      <color rgb="FFC00000"/>
      <name val="Yu Gothic UI"/>
      <family val="3"/>
      <charset val="128"/>
    </font>
    <font>
      <b/>
      <sz val="12"/>
      <color theme="0"/>
      <name val="Yu Gothic UI"/>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4"/>
        <bgColor indexed="64"/>
      </patternFill>
    </fill>
  </fills>
  <borders count="7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hair">
        <color auto="1"/>
      </bottom>
      <diagonal/>
    </border>
    <border>
      <left/>
      <right/>
      <top/>
      <bottom style="hair">
        <color auto="1"/>
      </bottom>
      <diagonal/>
    </border>
    <border>
      <left/>
      <right/>
      <top style="hair">
        <color auto="1"/>
      </top>
      <bottom style="hair">
        <color auto="1"/>
      </bottom>
      <diagonal/>
    </border>
    <border>
      <left/>
      <right/>
      <top/>
      <bottom style="thin">
        <color auto="1"/>
      </bottom>
      <diagonal/>
    </border>
    <border>
      <left/>
      <right/>
      <top style="thin">
        <color auto="1"/>
      </top>
      <bottom style="hair">
        <color auto="1"/>
      </bottom>
      <diagonal/>
    </border>
    <border>
      <left/>
      <right/>
      <top style="hair">
        <color auto="1"/>
      </top>
      <bottom/>
      <diagonal/>
    </border>
    <border>
      <left/>
      <right/>
      <top style="thin">
        <color auto="1"/>
      </top>
      <bottom/>
      <diagonal/>
    </border>
    <border>
      <left style="thin">
        <color auto="1"/>
      </left>
      <right style="thin">
        <color auto="1"/>
      </right>
      <top style="hair">
        <color auto="1"/>
      </top>
      <bottom style="thin">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top style="double">
        <color auto="1"/>
      </top>
      <bottom style="medium">
        <color auto="1"/>
      </bottom>
      <diagonal/>
    </border>
    <border>
      <left/>
      <right style="medium">
        <color auto="1"/>
      </right>
      <top style="double">
        <color auto="1"/>
      </top>
      <bottom style="medium">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style="double">
        <color auto="1"/>
      </bottom>
      <diagonal/>
    </border>
    <border>
      <left/>
      <right style="medium">
        <color auto="1"/>
      </right>
      <top style="hair">
        <color auto="1"/>
      </top>
      <bottom style="double">
        <color auto="1"/>
      </bottom>
      <diagonal/>
    </border>
    <border>
      <left style="hair">
        <color auto="1"/>
      </left>
      <right style="hair">
        <color auto="1"/>
      </right>
      <top style="hair">
        <color auto="1"/>
      </top>
      <bottom style="hair">
        <color auto="1"/>
      </bottom>
      <diagonal/>
    </border>
    <border>
      <left style="hair">
        <color auto="1"/>
      </left>
      <right style="hair">
        <color auto="1"/>
      </right>
      <top/>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right/>
      <top style="medium">
        <color auto="1"/>
      </top>
      <bottom style="thin">
        <color auto="1"/>
      </bottom>
      <diagonal/>
    </border>
    <border>
      <left/>
      <right style="hair">
        <color auto="1"/>
      </right>
      <top style="medium">
        <color auto="1"/>
      </top>
      <bottom/>
      <diagonal/>
    </border>
    <border>
      <left style="hair">
        <color auto="1"/>
      </left>
      <right style="hair">
        <color auto="1"/>
      </right>
      <top style="medium">
        <color auto="1"/>
      </top>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double">
        <color auto="1"/>
      </top>
      <bottom style="thin">
        <color auto="1"/>
      </bottom>
      <diagonal/>
    </border>
    <border>
      <left/>
      <right style="hair">
        <color auto="1"/>
      </right>
      <top style="double">
        <color auto="1"/>
      </top>
      <bottom style="thin">
        <color auto="1"/>
      </bottom>
      <diagonal/>
    </border>
    <border>
      <left style="hair">
        <color auto="1"/>
      </left>
      <right style="hair">
        <color auto="1"/>
      </right>
      <top style="double">
        <color auto="1"/>
      </top>
      <bottom style="thin">
        <color auto="1"/>
      </bottom>
      <diagonal/>
    </border>
    <border>
      <left style="hair">
        <color auto="1"/>
      </left>
      <right/>
      <top style="double">
        <color auto="1"/>
      </top>
      <bottom style="thin">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4"/>
      </left>
      <right/>
      <top style="medium">
        <color theme="4"/>
      </top>
      <bottom/>
      <diagonal/>
    </border>
    <border>
      <left/>
      <right style="medium">
        <color theme="4"/>
      </right>
      <top style="medium">
        <color theme="4"/>
      </top>
      <bottom/>
      <diagonal/>
    </border>
    <border>
      <left style="medium">
        <color theme="4"/>
      </left>
      <right/>
      <top/>
      <bottom style="medium">
        <color theme="4"/>
      </bottom>
      <diagonal/>
    </border>
    <border>
      <left/>
      <right style="medium">
        <color theme="4"/>
      </right>
      <top/>
      <bottom style="medium">
        <color theme="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65">
    <xf numFmtId="0" fontId="0" fillId="0" borderId="0" xfId="0">
      <alignment vertical="center"/>
    </xf>
    <xf numFmtId="0" fontId="0" fillId="2" borderId="0" xfId="0" applyFill="1">
      <alignment vertical="center"/>
    </xf>
    <xf numFmtId="0" fontId="0" fillId="2" borderId="7" xfId="0" applyFill="1" applyBorder="1">
      <alignment vertical="center"/>
    </xf>
    <xf numFmtId="0" fontId="8" fillId="0" borderId="0" xfId="0" applyFont="1" applyAlignment="1" applyProtection="1">
      <protection hidden="1"/>
    </xf>
    <xf numFmtId="0" fontId="5" fillId="0" borderId="0" xfId="0" applyFont="1" applyAlignment="1" applyProtection="1">
      <alignment horizontal="center"/>
      <protection hidden="1"/>
    </xf>
    <xf numFmtId="0" fontId="0" fillId="0" borderId="0" xfId="0" applyProtection="1">
      <alignment vertical="center"/>
      <protection hidden="1"/>
    </xf>
    <xf numFmtId="0" fontId="10" fillId="0" borderId="0" xfId="0" applyFont="1" applyProtection="1">
      <alignment vertical="center"/>
      <protection hidden="1"/>
    </xf>
    <xf numFmtId="0" fontId="0" fillId="2" borderId="1" xfId="0" applyFill="1" applyBorder="1" applyProtection="1">
      <alignment vertical="center"/>
      <protection hidden="1"/>
    </xf>
    <xf numFmtId="0" fontId="5" fillId="2" borderId="2" xfId="0" applyFont="1" applyFill="1" applyBorder="1" applyAlignment="1" applyProtection="1">
      <alignment horizontal="center" vertical="center"/>
      <protection hidden="1"/>
    </xf>
    <xf numFmtId="0" fontId="0" fillId="2" borderId="2" xfId="0" applyFill="1" applyBorder="1" applyProtection="1">
      <alignment vertical="center"/>
      <protection hidden="1"/>
    </xf>
    <xf numFmtId="0" fontId="10" fillId="2" borderId="2" xfId="0" applyFont="1" applyFill="1" applyBorder="1" applyProtection="1">
      <alignment vertical="center"/>
      <protection hidden="1"/>
    </xf>
    <xf numFmtId="0" fontId="0" fillId="2" borderId="3" xfId="0" applyFill="1" applyBorder="1" applyProtection="1">
      <alignment vertical="center"/>
      <protection hidden="1"/>
    </xf>
    <xf numFmtId="0" fontId="3" fillId="2" borderId="4"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0" fillId="2" borderId="0" xfId="0" applyFill="1" applyProtection="1">
      <alignment vertical="center"/>
      <protection hidden="1"/>
    </xf>
    <xf numFmtId="0" fontId="9" fillId="2" borderId="0" xfId="0" applyFont="1" applyFill="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3" fillId="0" borderId="0" xfId="0" applyFont="1" applyAlignment="1" applyProtection="1">
      <alignment horizontal="center" vertical="center"/>
      <protection hidden="1"/>
    </xf>
    <xf numFmtId="0" fontId="0" fillId="2" borderId="4" xfId="0" applyFill="1" applyBorder="1" applyProtection="1">
      <alignment vertical="center"/>
      <protection hidden="1"/>
    </xf>
    <xf numFmtId="0" fontId="5" fillId="2" borderId="10" xfId="0" applyFont="1" applyFill="1" applyBorder="1" applyAlignment="1" applyProtection="1">
      <alignment horizontal="center" vertical="center"/>
      <protection hidden="1"/>
    </xf>
    <xf numFmtId="0" fontId="0" fillId="3" borderId="10" xfId="0" applyFill="1" applyBorder="1" applyProtection="1">
      <alignment vertical="center"/>
      <protection locked="0" hidden="1"/>
    </xf>
    <xf numFmtId="0" fontId="10" fillId="2" borderId="10" xfId="0" applyFont="1" applyFill="1" applyBorder="1" applyAlignment="1" applyProtection="1">
      <alignment horizontal="left" vertical="center" indent="1"/>
      <protection hidden="1"/>
    </xf>
    <xf numFmtId="0" fontId="0" fillId="2" borderId="5" xfId="0" applyFill="1" applyBorder="1" applyProtection="1">
      <alignment vertical="center"/>
      <protection hidden="1"/>
    </xf>
    <xf numFmtId="0" fontId="5" fillId="2" borderId="11" xfId="0" applyFont="1" applyFill="1" applyBorder="1" applyAlignment="1" applyProtection="1">
      <alignment horizontal="center" vertical="center"/>
      <protection hidden="1"/>
    </xf>
    <xf numFmtId="0" fontId="0" fillId="2" borderId="11" xfId="0" applyFill="1" applyBorder="1" applyProtection="1">
      <alignment vertical="center"/>
      <protection hidden="1"/>
    </xf>
    <xf numFmtId="0" fontId="0" fillId="3" borderId="11" xfId="0" applyFill="1" applyBorder="1" applyProtection="1">
      <alignment vertical="center"/>
      <protection locked="0" hidden="1"/>
    </xf>
    <xf numFmtId="0" fontId="10" fillId="2" borderId="11" xfId="0" applyFont="1" applyFill="1" applyBorder="1" applyAlignment="1" applyProtection="1">
      <alignment horizontal="left" vertical="center" indent="1"/>
      <protection hidden="1"/>
    </xf>
    <xf numFmtId="0" fontId="0" fillId="3" borderId="11" xfId="0" applyFill="1" applyBorder="1" applyAlignment="1" applyProtection="1">
      <alignment horizontal="left" vertical="center"/>
      <protection locked="0" hidden="1"/>
    </xf>
    <xf numFmtId="0" fontId="5" fillId="2" borderId="0" xfId="0" applyFont="1" applyFill="1" applyAlignment="1" applyProtection="1">
      <alignment horizontal="center" vertical="center"/>
      <protection hidden="1"/>
    </xf>
    <xf numFmtId="0" fontId="10" fillId="2" borderId="0" xfId="0" applyFont="1" applyFill="1" applyAlignment="1" applyProtection="1">
      <alignment horizontal="left" vertical="center" indent="1"/>
      <protection hidden="1"/>
    </xf>
    <xf numFmtId="0" fontId="0" fillId="2" borderId="11" xfId="0" applyFill="1" applyBorder="1" applyAlignment="1" applyProtection="1">
      <alignment horizontal="center" vertical="center"/>
      <protection hidden="1"/>
    </xf>
    <xf numFmtId="0" fontId="0" fillId="2" borderId="6" xfId="0" applyFill="1" applyBorder="1" applyProtection="1">
      <alignment vertical="center"/>
      <protection hidden="1"/>
    </xf>
    <xf numFmtId="0" fontId="5" fillId="2" borderId="7" xfId="0" applyFont="1" applyFill="1" applyBorder="1" applyAlignment="1" applyProtection="1">
      <alignment horizontal="center" vertical="center"/>
      <protection hidden="1"/>
    </xf>
    <xf numFmtId="0" fontId="0" fillId="2" borderId="7" xfId="0" applyFill="1" applyBorder="1" applyProtection="1">
      <alignment vertical="center"/>
      <protection hidden="1"/>
    </xf>
    <xf numFmtId="0" fontId="10" fillId="2" borderId="7" xfId="0" applyFont="1" applyFill="1" applyBorder="1" applyProtection="1">
      <alignment vertical="center"/>
      <protection hidden="1"/>
    </xf>
    <xf numFmtId="0" fontId="0" fillId="2" borderId="8" xfId="0" applyFill="1" applyBorder="1" applyProtection="1">
      <alignment vertical="center"/>
      <protection hidden="1"/>
    </xf>
    <xf numFmtId="0" fontId="5" fillId="0" borderId="0" xfId="0" applyFont="1" applyAlignment="1" applyProtection="1">
      <alignment horizontal="center" vertical="center"/>
      <protection hidden="1"/>
    </xf>
    <xf numFmtId="177" fontId="0" fillId="3" borderId="11" xfId="0" applyNumberFormat="1" applyFill="1" applyBorder="1" applyAlignment="1" applyProtection="1">
      <alignment horizontal="left" vertical="center"/>
      <protection locked="0" hidden="1"/>
    </xf>
    <xf numFmtId="0" fontId="15" fillId="2" borderId="0" xfId="0" applyFont="1" applyFill="1" applyAlignment="1">
      <alignment horizontal="center" vertical="center"/>
    </xf>
    <xf numFmtId="0" fontId="13" fillId="2" borderId="0" xfId="0" applyFont="1" applyFill="1">
      <alignment vertical="center"/>
    </xf>
    <xf numFmtId="0" fontId="13" fillId="2" borderId="0" xfId="0" applyFont="1" applyFill="1" applyAlignment="1">
      <alignment horizontal="left" vertical="center" indent="1"/>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0" fontId="6" fillId="2" borderId="0" xfId="0" applyFont="1" applyFill="1" applyAlignment="1">
      <alignment horizontal="left" indent="1"/>
    </xf>
    <xf numFmtId="0" fontId="0" fillId="2" borderId="0" xfId="0" applyFill="1" applyAlignment="1">
      <alignment horizontal="left" vertical="center" indent="1"/>
    </xf>
    <xf numFmtId="38" fontId="0" fillId="2" borderId="0" xfId="1" applyFont="1" applyFill="1" applyBorder="1" applyAlignment="1">
      <alignment horizontal="right" vertical="center" indent="1"/>
    </xf>
    <xf numFmtId="0" fontId="3" fillId="0" borderId="0" xfId="0" applyFont="1" applyProtection="1">
      <alignment vertical="center"/>
      <protection hidden="1"/>
    </xf>
    <xf numFmtId="0" fontId="16" fillId="2" borderId="0" xfId="0" applyFont="1" applyFill="1">
      <alignment vertical="center"/>
    </xf>
    <xf numFmtId="0" fontId="6" fillId="2" borderId="0" xfId="0" applyFont="1" applyFill="1">
      <alignment vertical="center"/>
    </xf>
    <xf numFmtId="0" fontId="7" fillId="0" borderId="7" xfId="0" applyFont="1" applyBorder="1">
      <alignment vertical="center"/>
    </xf>
    <xf numFmtId="0" fontId="0" fillId="0" borderId="33" xfId="0" applyBorder="1">
      <alignment vertical="center"/>
    </xf>
    <xf numFmtId="0" fontId="0" fillId="0" borderId="26" xfId="0" applyBorder="1">
      <alignment vertical="center"/>
    </xf>
    <xf numFmtId="0" fontId="0" fillId="0" borderId="19" xfId="0" applyBorder="1">
      <alignment vertical="center"/>
    </xf>
    <xf numFmtId="0" fontId="0" fillId="0" borderId="17" xfId="0" applyBorder="1">
      <alignment vertical="center"/>
    </xf>
    <xf numFmtId="0" fontId="0" fillId="0" borderId="14" xfId="0" applyBorder="1">
      <alignment vertical="center"/>
    </xf>
    <xf numFmtId="0" fontId="0" fillId="0" borderId="0" xfId="0" applyAlignment="1">
      <alignment horizontal="center" vertical="center"/>
    </xf>
    <xf numFmtId="0" fontId="17" fillId="0" borderId="44" xfId="0" applyFont="1" applyBorder="1" applyAlignment="1">
      <alignment horizontal="center" vertical="center"/>
    </xf>
    <xf numFmtId="0" fontId="6" fillId="2" borderId="7" xfId="0" applyFont="1" applyFill="1" applyBorder="1" applyAlignment="1">
      <alignment horizontal="left" indent="1"/>
    </xf>
    <xf numFmtId="0" fontId="14" fillId="3" borderId="21" xfId="0" applyFont="1" applyFill="1" applyBorder="1" applyAlignment="1" applyProtection="1">
      <alignment horizontal="center" vertical="center" shrinkToFit="1"/>
      <protection locked="0"/>
    </xf>
    <xf numFmtId="0" fontId="14" fillId="3" borderId="37" xfId="0" applyFont="1" applyFill="1" applyBorder="1" applyAlignment="1" applyProtection="1">
      <alignment horizontal="center" vertical="center" shrinkToFit="1"/>
      <protection locked="0"/>
    </xf>
    <xf numFmtId="179" fontId="14" fillId="3" borderId="21" xfId="0" applyNumberFormat="1" applyFont="1" applyFill="1" applyBorder="1" applyAlignment="1" applyProtection="1">
      <alignment vertical="center" shrinkToFit="1"/>
      <protection locked="0"/>
    </xf>
    <xf numFmtId="179" fontId="14" fillId="3" borderId="37" xfId="0" applyNumberFormat="1" applyFont="1" applyFill="1" applyBorder="1" applyAlignment="1" applyProtection="1">
      <alignment vertical="center" shrinkToFit="1"/>
      <protection locked="0"/>
    </xf>
    <xf numFmtId="180" fontId="0" fillId="3" borderId="11" xfId="0" applyNumberFormat="1" applyFill="1" applyBorder="1" applyAlignment="1" applyProtection="1">
      <alignment horizontal="left" vertical="center"/>
      <protection locked="0" hidden="1"/>
    </xf>
    <xf numFmtId="180" fontId="10" fillId="2" borderId="11" xfId="0" applyNumberFormat="1" applyFont="1" applyFill="1" applyBorder="1" applyAlignment="1" applyProtection="1">
      <alignment horizontal="left" vertical="center" indent="1"/>
      <protection hidden="1"/>
    </xf>
    <xf numFmtId="9" fontId="0" fillId="3" borderId="29" xfId="0" applyNumberFormat="1" applyFill="1" applyBorder="1" applyAlignment="1" applyProtection="1">
      <alignment horizontal="center" vertical="center"/>
      <protection locked="0"/>
    </xf>
    <xf numFmtId="0" fontId="11" fillId="2" borderId="0" xfId="0" applyFont="1" applyFill="1" applyProtection="1">
      <alignment vertical="center"/>
      <protection hidden="1"/>
    </xf>
    <xf numFmtId="0" fontId="6" fillId="2" borderId="14" xfId="0" applyFont="1" applyFill="1" applyBorder="1" applyAlignment="1">
      <alignment horizontal="left" indent="1"/>
    </xf>
    <xf numFmtId="0" fontId="5" fillId="2" borderId="0" xfId="0" applyFont="1" applyFill="1">
      <alignment vertical="center"/>
    </xf>
    <xf numFmtId="179" fontId="14" fillId="3" borderId="48" xfId="0" applyNumberFormat="1" applyFont="1" applyFill="1" applyBorder="1" applyAlignment="1" applyProtection="1">
      <alignment vertical="center" shrinkToFit="1"/>
      <protection locked="0"/>
    </xf>
    <xf numFmtId="0" fontId="14" fillId="3" borderId="48" xfId="0" applyFont="1" applyFill="1" applyBorder="1" applyAlignment="1" applyProtection="1">
      <alignment horizontal="center" vertical="center" shrinkToFit="1"/>
      <protection locked="0"/>
    </xf>
    <xf numFmtId="38" fontId="0" fillId="2" borderId="0" xfId="1" applyFont="1" applyFill="1" applyAlignment="1">
      <alignment vertical="center"/>
    </xf>
    <xf numFmtId="0" fontId="6" fillId="2" borderId="2" xfId="0" applyFont="1" applyFill="1" applyBorder="1">
      <alignment vertical="center"/>
    </xf>
    <xf numFmtId="38" fontId="0" fillId="2" borderId="0" xfId="1" applyFont="1" applyFill="1">
      <alignment vertical="center"/>
    </xf>
    <xf numFmtId="0" fontId="0" fillId="2" borderId="9" xfId="0" applyFill="1" applyBorder="1" applyAlignment="1">
      <alignment horizontal="center" vertical="center"/>
    </xf>
    <xf numFmtId="0" fontId="0" fillId="2" borderId="16" xfId="0" applyFill="1" applyBorder="1" applyAlignment="1">
      <alignment horizontal="center" vertical="center"/>
    </xf>
    <xf numFmtId="38" fontId="0" fillId="2" borderId="0" xfId="1" applyFont="1" applyFill="1" applyProtection="1">
      <alignment vertical="center"/>
    </xf>
    <xf numFmtId="0" fontId="0" fillId="2" borderId="0" xfId="0" applyFill="1" applyAlignment="1">
      <alignment vertical="center" shrinkToFit="1"/>
    </xf>
    <xf numFmtId="179" fontId="14" fillId="0" borderId="52" xfId="0" applyNumberFormat="1" applyFont="1" applyBorder="1" applyAlignment="1">
      <alignment vertical="center" shrinkToFit="1"/>
    </xf>
    <xf numFmtId="0" fontId="14" fillId="0" borderId="52" xfId="0" applyFont="1" applyBorder="1" applyAlignment="1">
      <alignment horizontal="center" vertical="center" shrinkToFit="1"/>
    </xf>
    <xf numFmtId="0" fontId="19" fillId="2" borderId="0" xfId="0" applyFont="1" applyFill="1">
      <alignment vertical="center"/>
    </xf>
    <xf numFmtId="38" fontId="19" fillId="2" borderId="0" xfId="1" applyFont="1" applyFill="1" applyBorder="1" applyProtection="1">
      <alignment vertical="center"/>
    </xf>
    <xf numFmtId="3" fontId="19" fillId="2" borderId="0" xfId="0" applyNumberFormat="1" applyFont="1" applyFill="1" applyAlignment="1">
      <alignment horizontal="left" vertical="center" shrinkToFit="1"/>
    </xf>
    <xf numFmtId="3" fontId="19" fillId="2" borderId="0" xfId="0" applyNumberFormat="1" applyFont="1" applyFill="1">
      <alignment vertical="center"/>
    </xf>
    <xf numFmtId="9" fontId="20" fillId="2" borderId="0" xfId="0" applyNumberFormat="1" applyFont="1" applyFill="1">
      <alignment vertical="center"/>
    </xf>
    <xf numFmtId="56" fontId="17" fillId="3" borderId="25" xfId="0" applyNumberFormat="1" applyFont="1" applyFill="1" applyBorder="1" applyProtection="1">
      <alignment vertical="center"/>
      <protection locked="0"/>
    </xf>
    <xf numFmtId="0" fontId="17" fillId="3" borderId="37" xfId="0" applyFont="1" applyFill="1" applyBorder="1" applyAlignment="1" applyProtection="1">
      <alignment horizontal="left" vertical="center" shrinkToFit="1"/>
      <protection locked="0"/>
    </xf>
    <xf numFmtId="38" fontId="17" fillId="0" borderId="24" xfId="1" applyFont="1" applyFill="1" applyBorder="1" applyAlignment="1" applyProtection="1">
      <alignment horizontal="right" vertical="center"/>
    </xf>
    <xf numFmtId="56" fontId="17" fillId="3" borderId="23" xfId="0" applyNumberFormat="1" applyFont="1" applyFill="1" applyBorder="1" applyProtection="1">
      <alignment vertical="center"/>
      <protection locked="0"/>
    </xf>
    <xf numFmtId="0" fontId="17" fillId="3" borderId="21" xfId="0" applyFont="1" applyFill="1" applyBorder="1" applyAlignment="1" applyProtection="1">
      <alignment horizontal="left" vertical="center" shrinkToFit="1"/>
      <protection locked="0"/>
    </xf>
    <xf numFmtId="56" fontId="17" fillId="3" borderId="47" xfId="0" applyNumberFormat="1" applyFont="1" applyFill="1" applyBorder="1" applyProtection="1">
      <alignment vertical="center"/>
      <protection locked="0"/>
    </xf>
    <xf numFmtId="56" fontId="17" fillId="3" borderId="48" xfId="0" applyNumberFormat="1" applyFont="1" applyFill="1" applyBorder="1" applyProtection="1">
      <alignment vertical="center"/>
      <protection locked="0"/>
    </xf>
    <xf numFmtId="0" fontId="17" fillId="3" borderId="48" xfId="0" applyFont="1" applyFill="1" applyBorder="1" applyAlignment="1" applyProtection="1">
      <alignment horizontal="left" vertical="center" shrinkToFit="1"/>
      <protection locked="0"/>
    </xf>
    <xf numFmtId="38" fontId="17" fillId="0" borderId="22" xfId="1" applyFont="1" applyFill="1" applyBorder="1" applyAlignment="1" applyProtection="1">
      <alignment horizontal="right" vertical="center"/>
    </xf>
    <xf numFmtId="38" fontId="17" fillId="0" borderId="49" xfId="1" applyFont="1" applyFill="1" applyBorder="1" applyAlignment="1" applyProtection="1">
      <alignment horizontal="right" vertical="center"/>
    </xf>
    <xf numFmtId="0" fontId="7" fillId="2" borderId="7" xfId="0" applyFont="1" applyFill="1" applyBorder="1">
      <alignment vertical="center"/>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7" xfId="0" applyFont="1" applyBorder="1" applyAlignment="1">
      <alignment horizontal="center" vertical="center"/>
    </xf>
    <xf numFmtId="182" fontId="0" fillId="0" borderId="23" xfId="0" applyNumberFormat="1" applyBorder="1" applyAlignment="1">
      <alignment horizontal="center" vertical="center"/>
    </xf>
    <xf numFmtId="181" fontId="14" fillId="3" borderId="21" xfId="1" applyNumberFormat="1" applyFont="1" applyFill="1" applyBorder="1" applyAlignment="1" applyProtection="1">
      <alignment horizontal="right" vertical="center" shrinkToFit="1"/>
    </xf>
    <xf numFmtId="182" fontId="0" fillId="0" borderId="25" xfId="0" applyNumberFormat="1" applyBorder="1" applyAlignment="1">
      <alignment horizontal="center" vertical="center"/>
    </xf>
    <xf numFmtId="181" fontId="14" fillId="3" borderId="37" xfId="1" applyNumberFormat="1" applyFont="1" applyFill="1" applyBorder="1" applyAlignment="1" applyProtection="1">
      <alignment horizontal="right" vertical="center" shrinkToFit="1"/>
    </xf>
    <xf numFmtId="182" fontId="0" fillId="0" borderId="47" xfId="0" applyNumberFormat="1" applyBorder="1" applyAlignment="1">
      <alignment horizontal="center" vertical="center"/>
    </xf>
    <xf numFmtId="181" fontId="14" fillId="3" borderId="48" xfId="1" applyNumberFormat="1" applyFont="1" applyFill="1" applyBorder="1" applyAlignment="1" applyProtection="1">
      <alignment horizontal="right" vertical="center" shrinkToFit="1"/>
    </xf>
    <xf numFmtId="0" fontId="0" fillId="0" borderId="0" xfId="0" applyProtection="1">
      <alignment vertical="center"/>
      <protection locked="0"/>
    </xf>
    <xf numFmtId="0" fontId="12" fillId="2" borderId="10" xfId="0" applyFont="1" applyFill="1" applyBorder="1" applyAlignment="1" applyProtection="1">
      <alignment horizontal="center" vertical="center"/>
      <protection hidden="1"/>
    </xf>
    <xf numFmtId="177" fontId="0" fillId="3" borderId="10" xfId="0" applyNumberFormat="1" applyFill="1" applyBorder="1" applyAlignment="1" applyProtection="1">
      <alignment horizontal="left" vertical="center"/>
      <protection locked="0" hidden="1"/>
    </xf>
    <xf numFmtId="0" fontId="12" fillId="2" borderId="14" xfId="0" applyFont="1" applyFill="1" applyBorder="1" applyAlignment="1" applyProtection="1">
      <alignment horizontal="center" vertical="center"/>
      <protection hidden="1"/>
    </xf>
    <xf numFmtId="177" fontId="0" fillId="0" borderId="14" xfId="0" applyNumberFormat="1" applyBorder="1" applyAlignment="1" applyProtection="1">
      <alignment horizontal="left" vertical="center"/>
      <protection locked="0" hidden="1"/>
    </xf>
    <xf numFmtId="0" fontId="10" fillId="2" borderId="0" xfId="0" applyFont="1" applyFill="1" applyAlignment="1">
      <alignment horizontal="left" vertical="center"/>
    </xf>
    <xf numFmtId="49" fontId="0" fillId="3" borderId="11" xfId="0" applyNumberFormat="1" applyFill="1" applyBorder="1" applyAlignment="1" applyProtection="1">
      <alignment horizontal="left" vertical="center"/>
      <protection locked="0" hidden="1"/>
    </xf>
    <xf numFmtId="0" fontId="0" fillId="3" borderId="29" xfId="0" applyFill="1" applyBorder="1" applyAlignment="1" applyProtection="1">
      <alignment horizontal="center" vertical="center"/>
      <protection locked="0"/>
    </xf>
    <xf numFmtId="38" fontId="17" fillId="3" borderId="24" xfId="1" applyFont="1" applyFill="1" applyBorder="1" applyAlignment="1" applyProtection="1">
      <alignment horizontal="right" vertical="center"/>
    </xf>
    <xf numFmtId="38" fontId="17" fillId="3" borderId="49" xfId="1" applyFont="1" applyFill="1" applyBorder="1" applyAlignment="1" applyProtection="1">
      <alignment horizontal="right" vertical="center"/>
    </xf>
    <xf numFmtId="38" fontId="17" fillId="3" borderId="33" xfId="1" applyFont="1" applyFill="1" applyBorder="1" applyAlignment="1" applyProtection="1">
      <alignment horizontal="right" vertical="center"/>
    </xf>
    <xf numFmtId="0" fontId="0" fillId="2" borderId="58" xfId="0" applyFill="1" applyBorder="1" applyProtection="1">
      <alignment vertical="center"/>
      <protection hidden="1"/>
    </xf>
    <xf numFmtId="0" fontId="0" fillId="2" borderId="59" xfId="0" applyFill="1" applyBorder="1" applyProtection="1">
      <alignment vertical="center"/>
      <protection hidden="1"/>
    </xf>
    <xf numFmtId="0" fontId="0" fillId="2" borderId="59" xfId="0" applyFill="1" applyBorder="1">
      <alignment vertical="center"/>
    </xf>
    <xf numFmtId="0" fontId="0" fillId="2" borderId="60" xfId="0" applyFill="1" applyBorder="1" applyProtection="1">
      <alignment vertical="center"/>
      <protection hidden="1"/>
    </xf>
    <xf numFmtId="0" fontId="0" fillId="2" borderId="61" xfId="0" applyFill="1" applyBorder="1" applyProtection="1">
      <alignment vertical="center"/>
      <protection hidden="1"/>
    </xf>
    <xf numFmtId="0" fontId="0" fillId="2" borderId="62" xfId="0" applyFill="1" applyBorder="1" applyProtection="1">
      <alignment vertical="center"/>
      <protection hidden="1"/>
    </xf>
    <xf numFmtId="0" fontId="3" fillId="2" borderId="61" xfId="0" applyFont="1" applyFill="1" applyBorder="1" applyAlignment="1" applyProtection="1">
      <alignment horizontal="center" vertical="center"/>
      <protection hidden="1"/>
    </xf>
    <xf numFmtId="0" fontId="17" fillId="2" borderId="0" xfId="0" applyFont="1" applyFill="1">
      <alignment vertical="center"/>
    </xf>
    <xf numFmtId="0" fontId="3" fillId="2" borderId="62" xfId="0" applyFont="1" applyFill="1" applyBorder="1" applyAlignment="1" applyProtection="1">
      <alignment horizontal="center" vertical="center"/>
      <protection hidden="1"/>
    </xf>
    <xf numFmtId="0" fontId="17" fillId="2" borderId="0" xfId="0" applyFont="1" applyFill="1" applyProtection="1">
      <alignment vertical="center"/>
      <protection locked="0"/>
    </xf>
    <xf numFmtId="0" fontId="0" fillId="2" borderId="63" xfId="0" applyFill="1" applyBorder="1" applyProtection="1">
      <alignment vertical="center"/>
      <protection hidden="1"/>
    </xf>
    <xf numFmtId="0" fontId="0" fillId="2" borderId="64" xfId="0" applyFill="1" applyBorder="1" applyProtection="1">
      <alignment vertical="center"/>
      <protection hidden="1"/>
    </xf>
    <xf numFmtId="0" fontId="0" fillId="2" borderId="64" xfId="0" applyFill="1" applyBorder="1">
      <alignment vertical="center"/>
    </xf>
    <xf numFmtId="0" fontId="0" fillId="2" borderId="65" xfId="0" applyFill="1" applyBorder="1" applyProtection="1">
      <alignment vertical="center"/>
      <protection hidden="1"/>
    </xf>
    <xf numFmtId="0" fontId="0" fillId="0" borderId="12" xfId="0" applyBorder="1">
      <alignment vertical="center"/>
    </xf>
    <xf numFmtId="0" fontId="12" fillId="3" borderId="12" xfId="0" applyFont="1" applyFill="1" applyBorder="1" applyAlignment="1" applyProtection="1">
      <alignment horizontal="center" vertical="center"/>
      <protection locked="0"/>
    </xf>
    <xf numFmtId="0" fontId="17" fillId="2" borderId="0" xfId="0" applyFont="1" applyFill="1" applyAlignment="1">
      <alignment vertical="center" wrapText="1" shrinkToFit="1"/>
    </xf>
    <xf numFmtId="0" fontId="0" fillId="2" borderId="0" xfId="0" applyFill="1" applyAlignment="1">
      <alignment shrinkToFit="1"/>
    </xf>
    <xf numFmtId="0" fontId="23" fillId="3" borderId="12" xfId="0" applyFont="1" applyFill="1" applyBorder="1" applyAlignment="1" applyProtection="1">
      <alignment horizontal="center" vertical="center"/>
      <protection locked="0"/>
    </xf>
    <xf numFmtId="0" fontId="21" fillId="2" borderId="0" xfId="0" applyFont="1" applyFill="1">
      <alignment vertical="center"/>
    </xf>
    <xf numFmtId="0" fontId="14" fillId="2" borderId="0" xfId="0" applyFont="1" applyFill="1" applyAlignment="1"/>
    <xf numFmtId="0" fontId="14" fillId="2" borderId="0" xfId="0" applyFont="1" applyFill="1" applyAlignment="1">
      <alignment shrinkToFit="1"/>
    </xf>
    <xf numFmtId="0" fontId="14" fillId="2" borderId="0" xfId="0" applyFont="1" applyFill="1" applyAlignment="1">
      <alignment vertical="center" shrinkToFit="1"/>
    </xf>
    <xf numFmtId="0" fontId="22" fillId="2" borderId="0" xfId="0" applyFont="1" applyFill="1" applyAlignment="1" applyProtection="1">
      <alignment horizontal="center" vertical="center"/>
      <protection hidden="1"/>
    </xf>
    <xf numFmtId="0" fontId="17" fillId="2" borderId="0" xfId="0" applyFont="1" applyFill="1" applyAlignment="1"/>
    <xf numFmtId="0" fontId="17" fillId="2" borderId="0" xfId="0" applyFont="1" applyFill="1" applyAlignment="1">
      <alignment vertical="top" shrinkToFit="1"/>
    </xf>
    <xf numFmtId="0" fontId="8" fillId="2" borderId="0" xfId="0"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12" fillId="2" borderId="0" xfId="0" applyFont="1" applyFill="1" applyAlignment="1" applyProtection="1">
      <alignment horizontal="center" vertical="center"/>
      <protection hidden="1"/>
    </xf>
    <xf numFmtId="0" fontId="0" fillId="2" borderId="11" xfId="0" applyFill="1" applyBorder="1" applyProtection="1">
      <alignment vertical="center"/>
      <protection hidden="1"/>
    </xf>
    <xf numFmtId="0" fontId="0" fillId="2" borderId="7" xfId="0" applyFill="1" applyBorder="1" applyProtection="1">
      <alignment vertical="center"/>
      <protection hidden="1"/>
    </xf>
    <xf numFmtId="0" fontId="0" fillId="2" borderId="10" xfId="0" applyFill="1" applyBorder="1" applyProtection="1">
      <alignment vertical="center"/>
      <protection hidden="1"/>
    </xf>
    <xf numFmtId="0" fontId="0" fillId="2" borderId="14" xfId="0" applyFill="1" applyBorder="1" applyProtection="1">
      <alignment vertical="center"/>
      <protection hidden="1"/>
    </xf>
    <xf numFmtId="0" fontId="0" fillId="2" borderId="0" xfId="0" applyFill="1" applyProtection="1">
      <alignment vertical="center"/>
      <protection hidden="1"/>
    </xf>
    <xf numFmtId="0" fontId="19" fillId="2" borderId="0" xfId="0" applyFont="1" applyFill="1" applyAlignment="1">
      <alignment horizontal="left" vertical="center"/>
    </xf>
    <xf numFmtId="0" fontId="13" fillId="2" borderId="12" xfId="0" applyFont="1" applyFill="1" applyBorder="1" applyAlignment="1">
      <alignment horizontal="center" vertical="center"/>
    </xf>
    <xf numFmtId="0" fontId="14" fillId="2" borderId="12" xfId="0" applyFont="1" applyFill="1" applyBorder="1" applyAlignment="1">
      <alignment horizontal="center" vertical="center"/>
    </xf>
    <xf numFmtId="0" fontId="0" fillId="2" borderId="15" xfId="0" applyFill="1" applyBorder="1" applyAlignment="1">
      <alignment horizontal="left" vertical="center" indent="1"/>
    </xf>
    <xf numFmtId="0" fontId="0" fillId="0" borderId="30" xfId="0" applyBorder="1" applyAlignment="1">
      <alignment horizontal="left" vertical="center" indent="1"/>
    </xf>
    <xf numFmtId="0" fontId="0" fillId="0" borderId="31" xfId="0" applyBorder="1" applyAlignment="1">
      <alignment horizontal="left" vertical="center" indent="1"/>
    </xf>
    <xf numFmtId="38" fontId="0" fillId="0" borderId="31" xfId="0" applyNumberFormat="1" applyBorder="1" applyAlignment="1">
      <alignment horizontal="right" vertical="center" indent="1"/>
    </xf>
    <xf numFmtId="0" fontId="0" fillId="0" borderId="32" xfId="0" applyBorder="1" applyAlignment="1">
      <alignment horizontal="right" vertical="center" indent="1"/>
    </xf>
    <xf numFmtId="0" fontId="0" fillId="3" borderId="11" xfId="0" applyFill="1" applyBorder="1" applyAlignment="1" applyProtection="1">
      <alignment horizontal="left" vertical="center" shrinkToFit="1"/>
      <protection locked="0"/>
    </xf>
    <xf numFmtId="178" fontId="6" fillId="2" borderId="14" xfId="1" applyNumberFormat="1" applyFont="1" applyFill="1" applyBorder="1" applyAlignment="1">
      <alignment horizontal="right" indent="1"/>
    </xf>
    <xf numFmtId="178" fontId="6" fillId="2" borderId="7" xfId="1" applyNumberFormat="1" applyFont="1" applyFill="1" applyBorder="1" applyAlignment="1">
      <alignment horizontal="right" indent="1"/>
    </xf>
    <xf numFmtId="38" fontId="0" fillId="2" borderId="10" xfId="1" applyFont="1" applyFill="1" applyBorder="1" applyAlignment="1">
      <alignment horizontal="right" vertical="center" indent="1"/>
    </xf>
    <xf numFmtId="38" fontId="0" fillId="2" borderId="11" xfId="1" applyFont="1" applyFill="1" applyBorder="1" applyAlignment="1">
      <alignment horizontal="right" vertical="center" indent="1"/>
    </xf>
    <xf numFmtId="0" fontId="6" fillId="2" borderId="14" xfId="0" applyFont="1" applyFill="1" applyBorder="1" applyAlignment="1">
      <alignment horizontal="left" indent="1"/>
    </xf>
    <xf numFmtId="0" fontId="6" fillId="2" borderId="7" xfId="0" applyFont="1" applyFill="1" applyBorder="1" applyAlignment="1">
      <alignment horizontal="left" indent="1"/>
    </xf>
    <xf numFmtId="0" fontId="0" fillId="2" borderId="10" xfId="0" applyFill="1" applyBorder="1" applyAlignment="1">
      <alignment horizontal="left" vertical="center" indent="1"/>
    </xf>
    <xf numFmtId="0" fontId="0" fillId="2" borderId="11" xfId="0" applyFill="1" applyBorder="1" applyAlignment="1">
      <alignment horizontal="left" vertical="center" indent="1"/>
    </xf>
    <xf numFmtId="38" fontId="0" fillId="0" borderId="19" xfId="1" applyFont="1" applyBorder="1" applyAlignment="1">
      <alignment horizontal="right" vertical="center" indent="1"/>
    </xf>
    <xf numFmtId="38" fontId="0" fillId="0" borderId="20" xfId="1" applyFont="1" applyBorder="1" applyAlignment="1">
      <alignment horizontal="right" vertical="center" indent="1"/>
    </xf>
    <xf numFmtId="0" fontId="4" fillId="0" borderId="12" xfId="0" applyFont="1" applyBorder="1" applyAlignment="1">
      <alignment horizontal="left"/>
    </xf>
    <xf numFmtId="0" fontId="0" fillId="0" borderId="22" xfId="0" applyBorder="1" applyAlignment="1">
      <alignment horizontal="left" vertical="center" indent="1"/>
    </xf>
    <xf numFmtId="0" fontId="0" fillId="0" borderId="13" xfId="0" applyBorder="1" applyAlignment="1">
      <alignment horizontal="left" vertical="center" indent="1"/>
    </xf>
    <xf numFmtId="38" fontId="0" fillId="3" borderId="15" xfId="1" applyFont="1" applyFill="1" applyBorder="1" applyAlignment="1" applyProtection="1">
      <alignment horizontal="right" vertical="center" indent="1"/>
      <protection locked="0"/>
    </xf>
    <xf numFmtId="38" fontId="0" fillId="3" borderId="13" xfId="1" applyFont="1" applyFill="1" applyBorder="1" applyAlignment="1" applyProtection="1">
      <alignment horizontal="right" vertical="center" indent="1"/>
      <protection locked="0"/>
    </xf>
    <xf numFmtId="38" fontId="0" fillId="3" borderId="23" xfId="1" applyFont="1" applyFill="1" applyBorder="1" applyAlignment="1" applyProtection="1">
      <alignment horizontal="right" vertical="center" indent="1"/>
      <protection locked="0"/>
    </xf>
    <xf numFmtId="38" fontId="0" fillId="3" borderId="10" xfId="1" applyFont="1" applyFill="1" applyBorder="1" applyAlignment="1" applyProtection="1">
      <alignment horizontal="right" vertical="center" indent="1"/>
      <protection locked="0"/>
    </xf>
    <xf numFmtId="38" fontId="0" fillId="3" borderId="34" xfId="1" applyFont="1" applyFill="1" applyBorder="1" applyAlignment="1" applyProtection="1">
      <alignment horizontal="right" vertical="center" indent="1"/>
      <protection locked="0"/>
    </xf>
    <xf numFmtId="38" fontId="0" fillId="0" borderId="27" xfId="1" applyFont="1" applyBorder="1" applyAlignment="1">
      <alignment horizontal="right" vertical="center" indent="1"/>
    </xf>
    <xf numFmtId="38" fontId="0" fillId="0" borderId="28" xfId="1" applyFont="1" applyBorder="1" applyAlignment="1">
      <alignment horizontal="right" vertical="center" indent="1"/>
    </xf>
    <xf numFmtId="38" fontId="0" fillId="0" borderId="17" xfId="1" applyFont="1" applyBorder="1" applyAlignment="1">
      <alignment horizontal="right" vertical="center" indent="1"/>
    </xf>
    <xf numFmtId="38" fontId="0" fillId="0" borderId="18" xfId="1" applyFont="1" applyBorder="1" applyAlignment="1">
      <alignment horizontal="right" vertical="center" indent="1"/>
    </xf>
    <xf numFmtId="38" fontId="0" fillId="0" borderId="35" xfId="1" applyFont="1" applyBorder="1" applyAlignment="1">
      <alignment horizontal="right" vertical="center" indent="1"/>
    </xf>
    <xf numFmtId="38" fontId="0" fillId="0" borderId="36" xfId="1" applyFont="1" applyBorder="1" applyAlignment="1">
      <alignment horizontal="right" vertical="center" indent="1"/>
    </xf>
    <xf numFmtId="0" fontId="0" fillId="0" borderId="38" xfId="0" applyBorder="1" applyAlignment="1">
      <alignment horizontal="center" vertical="center" textRotation="255"/>
    </xf>
    <xf numFmtId="0" fontId="0" fillId="0" borderId="39" xfId="0" applyBorder="1" applyAlignment="1">
      <alignment horizontal="center" vertical="center" textRotation="255"/>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13" fillId="2" borderId="14" xfId="0" applyFont="1" applyFill="1" applyBorder="1" applyAlignment="1">
      <alignment horizontal="center" vertical="top"/>
    </xf>
    <xf numFmtId="0" fontId="14" fillId="2" borderId="14" xfId="0" applyFont="1" applyFill="1" applyBorder="1" applyAlignment="1">
      <alignment horizontal="center" vertical="top"/>
    </xf>
    <xf numFmtId="0" fontId="14" fillId="2" borderId="0" xfId="0" applyFont="1" applyFill="1" applyAlignment="1">
      <alignment horizontal="center" vertical="top"/>
    </xf>
    <xf numFmtId="38" fontId="0" fillId="0" borderId="11" xfId="1" applyFont="1" applyBorder="1" applyAlignment="1">
      <alignment horizontal="right" vertical="center" indent="1"/>
    </xf>
    <xf numFmtId="38" fontId="0" fillId="0" borderId="25" xfId="1" applyFont="1" applyBorder="1" applyAlignment="1">
      <alignment horizontal="right" vertical="center" indent="1"/>
    </xf>
    <xf numFmtId="0" fontId="0" fillId="0" borderId="24" xfId="0" applyBorder="1" applyAlignment="1">
      <alignment horizontal="left" vertical="center" indent="1"/>
    </xf>
    <xf numFmtId="0" fontId="0" fillId="0" borderId="11" xfId="0" applyBorder="1" applyAlignment="1">
      <alignment horizontal="left" vertical="center" indent="1"/>
    </xf>
    <xf numFmtId="0" fontId="4" fillId="0" borderId="0" xfId="0" applyFont="1" applyAlignment="1">
      <alignment horizontal="left"/>
    </xf>
    <xf numFmtId="0" fontId="17" fillId="3" borderId="0" xfId="0" applyFont="1" applyFill="1" applyAlignment="1" applyProtection="1">
      <alignment horizontal="left" wrapText="1"/>
      <protection locked="0"/>
    </xf>
    <xf numFmtId="0" fontId="17" fillId="3" borderId="10" xfId="0" applyFont="1" applyFill="1" applyBorder="1" applyAlignment="1" applyProtection="1">
      <alignment horizontal="left" wrapText="1"/>
      <protection locked="0"/>
    </xf>
    <xf numFmtId="0" fontId="13" fillId="2" borderId="0" xfId="0" applyFont="1" applyFill="1" applyAlignment="1">
      <alignment horizontal="left" vertical="center" indent="2" shrinkToFit="1"/>
    </xf>
    <xf numFmtId="0" fontId="13" fillId="2" borderId="0" xfId="0" applyFont="1" applyFill="1" applyAlignment="1">
      <alignment horizontal="left" indent="2" shrinkToFit="1"/>
    </xf>
    <xf numFmtId="176" fontId="0" fillId="3" borderId="0" xfId="0" applyNumberFormat="1" applyFill="1" applyAlignment="1" applyProtection="1">
      <alignment horizontal="right" vertical="center"/>
      <protection locked="0"/>
    </xf>
    <xf numFmtId="0" fontId="21" fillId="2" borderId="0" xfId="0" applyFont="1" applyFill="1" applyAlignment="1">
      <alignment horizontal="left" vertical="center" indent="2" shrinkToFit="1"/>
    </xf>
    <xf numFmtId="0" fontId="0" fillId="2" borderId="0" xfId="0" applyFill="1" applyAlignment="1">
      <alignment horizontal="left" vertical="center" indent="2"/>
    </xf>
    <xf numFmtId="0" fontId="16" fillId="2" borderId="0" xfId="0" applyFont="1" applyFill="1" applyAlignment="1">
      <alignment horizontal="center" vertical="center"/>
    </xf>
    <xf numFmtId="0" fontId="6" fillId="2" borderId="0" xfId="0" applyFont="1" applyFill="1" applyAlignment="1" applyProtection="1">
      <alignment horizontal="left" indent="2" shrinkToFit="1"/>
      <protection locked="0"/>
    </xf>
    <xf numFmtId="0" fontId="0" fillId="2" borderId="0" xfId="0" applyFill="1" applyAlignment="1">
      <alignment horizontal="left" vertical="center" indent="2" shrinkToFit="1"/>
    </xf>
    <xf numFmtId="0" fontId="5" fillId="2" borderId="0" xfId="0" applyFont="1" applyFill="1" applyAlignment="1">
      <alignment horizontal="left" vertical="center" shrinkToFit="1"/>
    </xf>
    <xf numFmtId="0" fontId="4" fillId="2" borderId="0" xfId="0" applyFont="1" applyFill="1" applyAlignment="1" applyProtection="1">
      <alignment horizontal="left" vertical="center" indent="2" shrinkToFit="1"/>
      <protection locked="0"/>
    </xf>
    <xf numFmtId="0" fontId="23" fillId="3" borderId="24" xfId="0" applyFont="1" applyFill="1" applyBorder="1" applyAlignment="1" applyProtection="1">
      <alignment vertical="center" shrinkToFit="1"/>
      <protection locked="0"/>
    </xf>
    <xf numFmtId="0" fontId="23" fillId="3" borderId="11" xfId="0" applyFont="1" applyFill="1" applyBorder="1" applyAlignment="1" applyProtection="1">
      <alignment vertical="center" shrinkToFit="1"/>
      <protection locked="0"/>
    </xf>
    <xf numFmtId="0" fontId="17" fillId="3" borderId="37" xfId="0" applyFont="1" applyFill="1" applyBorder="1" applyAlignment="1" applyProtection="1">
      <alignment horizontal="left" vertical="center" shrinkToFit="1"/>
      <protection locked="0"/>
    </xf>
    <xf numFmtId="181" fontId="14" fillId="3" borderId="37" xfId="1" applyNumberFormat="1" applyFont="1" applyFill="1" applyBorder="1" applyAlignment="1" applyProtection="1">
      <alignment horizontal="right" vertical="center" shrinkToFit="1"/>
      <protection locked="0"/>
    </xf>
    <xf numFmtId="38" fontId="14" fillId="0" borderId="52" xfId="1" applyFont="1" applyFill="1" applyBorder="1" applyAlignment="1" applyProtection="1">
      <alignment horizontal="right" vertical="center" shrinkToFit="1"/>
    </xf>
    <xf numFmtId="38" fontId="17" fillId="0" borderId="53" xfId="1" applyFont="1" applyFill="1" applyBorder="1" applyAlignment="1" applyProtection="1">
      <alignment horizontal="right" vertical="center"/>
    </xf>
    <xf numFmtId="38" fontId="17" fillId="0" borderId="51" xfId="1" applyFont="1" applyFill="1" applyBorder="1" applyAlignment="1" applyProtection="1">
      <alignment horizontal="right" vertical="center"/>
    </xf>
    <xf numFmtId="0" fontId="18" fillId="0" borderId="53" xfId="0" applyFont="1" applyBorder="1" applyAlignment="1">
      <alignment horizontal="center" vertical="center"/>
    </xf>
    <xf numFmtId="0" fontId="18" fillId="0" borderId="50" xfId="0" applyFont="1" applyBorder="1" applyAlignment="1">
      <alignment horizontal="center" vertical="center"/>
    </xf>
    <xf numFmtId="56" fontId="17" fillId="0" borderId="50" xfId="0" applyNumberFormat="1" applyFont="1" applyBorder="1" applyAlignment="1">
      <alignment horizontal="center" vertical="center"/>
    </xf>
    <xf numFmtId="56" fontId="17" fillId="0" borderId="51" xfId="0" applyNumberFormat="1" applyFont="1" applyBorder="1" applyAlignment="1">
      <alignment horizontal="center" vertical="center"/>
    </xf>
    <xf numFmtId="56" fontId="17" fillId="3" borderId="25" xfId="0" applyNumberFormat="1" applyFont="1" applyFill="1" applyBorder="1" applyProtection="1">
      <alignment vertical="center"/>
      <protection locked="0"/>
    </xf>
    <xf numFmtId="56" fontId="17" fillId="3" borderId="37" xfId="0" applyNumberFormat="1" applyFont="1" applyFill="1" applyBorder="1" applyProtection="1">
      <alignment vertical="center"/>
      <protection locked="0"/>
    </xf>
    <xf numFmtId="38" fontId="17" fillId="0" borderId="24" xfId="1" applyFont="1" applyFill="1" applyBorder="1" applyAlignment="1" applyProtection="1">
      <alignment horizontal="right" vertical="center"/>
    </xf>
    <xf numFmtId="38" fontId="17" fillId="0" borderId="25" xfId="1" applyFont="1" applyFill="1" applyBorder="1" applyAlignment="1" applyProtection="1">
      <alignment horizontal="right" vertical="center"/>
    </xf>
    <xf numFmtId="0" fontId="6" fillId="2" borderId="0" xfId="0" applyFont="1" applyFill="1" applyAlignment="1">
      <alignment horizontal="left" indent="1"/>
    </xf>
    <xf numFmtId="178" fontId="6" fillId="2" borderId="0" xfId="1" applyNumberFormat="1" applyFont="1" applyFill="1" applyBorder="1" applyAlignment="1">
      <alignment horizontal="right" indent="1"/>
    </xf>
    <xf numFmtId="0" fontId="13" fillId="2" borderId="0" xfId="0" applyFont="1" applyFill="1" applyAlignment="1">
      <alignment horizontal="left" indent="2"/>
    </xf>
    <xf numFmtId="0" fontId="0" fillId="2" borderId="17" xfId="0" applyFill="1" applyBorder="1" applyAlignment="1">
      <alignment horizontal="left" vertical="center" indent="1"/>
    </xf>
    <xf numFmtId="0" fontId="21" fillId="2" borderId="0" xfId="0" applyFont="1" applyFill="1" applyAlignment="1">
      <alignment horizontal="left" vertical="center" indent="2"/>
    </xf>
    <xf numFmtId="0" fontId="0" fillId="3" borderId="0" xfId="0" applyFill="1" applyAlignment="1" applyProtection="1">
      <alignment horizontal="left" wrapText="1" shrinkToFit="1"/>
      <protection locked="0"/>
    </xf>
    <xf numFmtId="0" fontId="0" fillId="3" borderId="10" xfId="0" applyFill="1" applyBorder="1" applyAlignment="1" applyProtection="1">
      <alignment horizontal="left" wrapText="1" shrinkToFit="1"/>
      <protection locked="0"/>
    </xf>
    <xf numFmtId="0" fontId="24" fillId="2" borderId="0" xfId="0" applyFont="1" applyFill="1" applyAlignment="1">
      <alignment horizontal="center" vertical="center"/>
    </xf>
    <xf numFmtId="0" fontId="17" fillId="0" borderId="45" xfId="0" applyFont="1" applyBorder="1" applyAlignment="1">
      <alignment horizontal="center" vertical="center"/>
    </xf>
    <xf numFmtId="0" fontId="17" fillId="0" borderId="42" xfId="0" applyFont="1" applyBorder="1" applyAlignment="1">
      <alignment horizontal="center" vertical="center"/>
    </xf>
    <xf numFmtId="0" fontId="23" fillId="3" borderId="22" xfId="0" applyFont="1" applyFill="1" applyBorder="1" applyAlignment="1" applyProtection="1">
      <alignment vertical="center" shrinkToFit="1"/>
      <protection locked="0"/>
    </xf>
    <xf numFmtId="0" fontId="23" fillId="3" borderId="13" xfId="0" applyFont="1" applyFill="1" applyBorder="1" applyAlignment="1" applyProtection="1">
      <alignment vertical="center" shrinkToFit="1"/>
      <protection locked="0"/>
    </xf>
    <xf numFmtId="0" fontId="0" fillId="0" borderId="15" xfId="0" applyBorder="1" applyAlignment="1">
      <alignment horizontal="left" vertical="center" indent="1"/>
    </xf>
    <xf numFmtId="0" fontId="17" fillId="0" borderId="43" xfId="0" applyFont="1" applyBorder="1" applyAlignment="1">
      <alignment horizontal="center" vertical="center"/>
    </xf>
    <xf numFmtId="0" fontId="17" fillId="0" borderId="44" xfId="0" applyFont="1" applyBorder="1" applyAlignment="1">
      <alignment horizontal="center" vertical="center"/>
    </xf>
    <xf numFmtId="56" fontId="17" fillId="3" borderId="23" xfId="0" applyNumberFormat="1" applyFont="1" applyFill="1" applyBorder="1" applyProtection="1">
      <alignment vertical="center"/>
      <protection locked="0"/>
    </xf>
    <xf numFmtId="56" fontId="17" fillId="3" borderId="21" xfId="0" applyNumberFormat="1" applyFont="1" applyFill="1" applyBorder="1" applyProtection="1">
      <alignment vertical="center"/>
      <protection locked="0"/>
    </xf>
    <xf numFmtId="0" fontId="17" fillId="3" borderId="21" xfId="0" applyFont="1" applyFill="1" applyBorder="1" applyAlignment="1" applyProtection="1">
      <alignment horizontal="left" vertical="center" shrinkToFit="1"/>
      <protection locked="0"/>
    </xf>
    <xf numFmtId="181" fontId="14" fillId="3" borderId="21" xfId="1" applyNumberFormat="1" applyFont="1" applyFill="1" applyBorder="1" applyAlignment="1" applyProtection="1">
      <alignment horizontal="right" vertical="center" shrinkToFit="1"/>
      <protection locked="0"/>
    </xf>
    <xf numFmtId="0" fontId="23" fillId="3" borderId="49" xfId="0" applyFont="1" applyFill="1" applyBorder="1" applyAlignment="1" applyProtection="1">
      <alignment vertical="center" shrinkToFit="1"/>
      <protection locked="0"/>
    </xf>
    <xf numFmtId="0" fontId="23" fillId="3" borderId="14" xfId="0" applyFont="1" applyFill="1" applyBorder="1" applyAlignment="1" applyProtection="1">
      <alignment vertical="center" shrinkToFit="1"/>
      <protection locked="0"/>
    </xf>
    <xf numFmtId="38" fontId="17" fillId="0" borderId="49" xfId="1" applyFont="1" applyFill="1" applyBorder="1" applyAlignment="1" applyProtection="1">
      <alignment horizontal="right" vertical="center"/>
    </xf>
    <xf numFmtId="38" fontId="17" fillId="0" borderId="47" xfId="1" applyFont="1" applyFill="1" applyBorder="1" applyAlignment="1" applyProtection="1">
      <alignment horizontal="right" vertical="center"/>
    </xf>
    <xf numFmtId="0" fontId="11" fillId="0" borderId="15"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Alignment="1">
      <alignment horizontal="center" vertical="center" wrapText="1"/>
    </xf>
    <xf numFmtId="56" fontId="17" fillId="3" borderId="47" xfId="0" applyNumberFormat="1" applyFont="1" applyFill="1" applyBorder="1" applyProtection="1">
      <alignment vertical="center"/>
      <protection locked="0"/>
    </xf>
    <xf numFmtId="56" fontId="17" fillId="3" borderId="48" xfId="0" applyNumberFormat="1" applyFont="1" applyFill="1" applyBorder="1" applyProtection="1">
      <alignment vertical="center"/>
      <protection locked="0"/>
    </xf>
    <xf numFmtId="0" fontId="17" fillId="3" borderId="48" xfId="0" applyFont="1" applyFill="1" applyBorder="1" applyAlignment="1" applyProtection="1">
      <alignment horizontal="left" vertical="center" shrinkToFit="1"/>
      <protection locked="0"/>
    </xf>
    <xf numFmtId="181" fontId="14" fillId="3" borderId="48" xfId="1" applyNumberFormat="1" applyFont="1" applyFill="1" applyBorder="1" applyAlignment="1" applyProtection="1">
      <alignment horizontal="right" vertical="center" shrinkToFit="1"/>
      <protection locked="0"/>
    </xf>
    <xf numFmtId="0" fontId="17" fillId="0" borderId="46" xfId="0" applyFont="1" applyBorder="1" applyAlignment="1">
      <alignment horizontal="center" vertical="center"/>
    </xf>
    <xf numFmtId="38" fontId="17" fillId="0" borderId="22" xfId="1" applyFont="1" applyFill="1" applyBorder="1" applyAlignment="1" applyProtection="1">
      <alignment horizontal="right" vertical="center"/>
    </xf>
    <xf numFmtId="38" fontId="17" fillId="0" borderId="23" xfId="1" applyFont="1" applyFill="1" applyBorder="1" applyAlignment="1" applyProtection="1">
      <alignment horizontal="right" vertical="center"/>
    </xf>
    <xf numFmtId="0" fontId="10" fillId="2" borderId="0" xfId="0" applyFont="1" applyFill="1" applyAlignment="1">
      <alignment horizontal="left" vertical="center"/>
    </xf>
    <xf numFmtId="176" fontId="0" fillId="0" borderId="0" xfId="0" applyNumberFormat="1" applyAlignment="1">
      <alignment horizontal="right" vertical="center"/>
    </xf>
    <xf numFmtId="0" fontId="17" fillId="2" borderId="10" xfId="0" applyFont="1" applyFill="1" applyBorder="1" applyAlignment="1">
      <alignment horizontal="left" vertical="center"/>
    </xf>
    <xf numFmtId="56" fontId="17" fillId="2" borderId="54" xfId="0" applyNumberFormat="1" applyFont="1" applyFill="1" applyBorder="1" applyAlignment="1">
      <alignment horizontal="left" vertical="center"/>
    </xf>
    <xf numFmtId="0" fontId="0" fillId="2" borderId="0" xfId="0" applyFill="1" applyAlignment="1">
      <alignment horizontal="right" shrinkToFit="1"/>
    </xf>
    <xf numFmtId="0" fontId="17" fillId="3" borderId="10" xfId="0" applyFont="1" applyFill="1" applyBorder="1" applyAlignment="1">
      <alignment horizontal="center" vertical="center" wrapText="1" shrinkToFit="1"/>
    </xf>
    <xf numFmtId="178" fontId="5" fillId="2" borderId="54" xfId="0" applyNumberFormat="1" applyFont="1" applyFill="1" applyBorder="1" applyAlignment="1">
      <alignment vertical="center" shrinkToFit="1"/>
    </xf>
    <xf numFmtId="0" fontId="25" fillId="4" borderId="66" xfId="0" applyFont="1" applyFill="1" applyBorder="1" applyAlignment="1">
      <alignment horizontal="center" vertical="center"/>
    </xf>
    <xf numFmtId="0" fontId="25" fillId="4" borderId="67" xfId="0" applyFont="1" applyFill="1" applyBorder="1" applyAlignment="1">
      <alignment horizontal="center" vertical="center"/>
    </xf>
    <xf numFmtId="0" fontId="25" fillId="4" borderId="68" xfId="0" applyFont="1" applyFill="1" applyBorder="1" applyAlignment="1">
      <alignment horizontal="center" vertical="center"/>
    </xf>
    <xf numFmtId="0" fontId="25" fillId="4" borderId="69" xfId="0" applyFont="1" applyFill="1" applyBorder="1" applyAlignment="1">
      <alignment horizontal="center" vertical="center"/>
    </xf>
  </cellXfs>
  <cellStyles count="2">
    <cellStyle name="桁区切り" xfId="1" builtinId="6"/>
    <cellStyle name="標準" xfId="0" builtinId="0"/>
  </cellStyles>
  <dxfs count="24">
    <dxf>
      <font>
        <b/>
        <i val="0"/>
        <color theme="0"/>
      </font>
      <fill>
        <patternFill>
          <bgColor rgb="FFC00000"/>
        </patternFill>
      </fill>
    </dxf>
    <dxf>
      <font>
        <b/>
        <i val="0"/>
        <color rgb="FFC00000"/>
      </font>
      <fill>
        <patternFill patternType="solid">
          <bgColor rgb="FFCCFFFF"/>
        </patternFill>
      </fill>
      <border>
        <left/>
        <right/>
        <top/>
        <bottom style="hair">
          <color auto="1"/>
        </bottom>
        <vertical/>
        <horizontal/>
      </border>
    </dxf>
    <dxf>
      <fill>
        <patternFill>
          <bgColor theme="0"/>
        </patternFill>
      </fill>
      <border>
        <left/>
        <right/>
        <top/>
        <bottom/>
        <vertical/>
        <horizontal/>
      </border>
    </dxf>
    <dxf>
      <fill>
        <patternFill>
          <bgColor rgb="FFCCFFFF"/>
        </patternFill>
      </fill>
    </dxf>
    <dxf>
      <fill>
        <patternFill>
          <bgColor theme="0"/>
        </patternFill>
      </fill>
    </dxf>
    <dxf>
      <font>
        <color theme="1" tint="0.499984740745262"/>
      </font>
    </dxf>
    <dxf>
      <border>
        <bottom style="hair">
          <color auto="1"/>
        </bottom>
        <vertical/>
        <horizontal/>
      </border>
    </dxf>
    <dxf>
      <font>
        <b val="0"/>
        <i val="0"/>
        <strike val="0"/>
        <condense val="0"/>
        <extend val="0"/>
        <outline val="0"/>
        <shadow val="0"/>
        <u val="none"/>
        <vertAlign val="baseline"/>
        <sz val="10"/>
        <color theme="1"/>
        <name val="Yu Gothic UI"/>
        <family val="3"/>
        <charset val="128"/>
        <scheme val="none"/>
      </font>
      <fill>
        <patternFill patternType="solid">
          <fgColor indexed="64"/>
          <bgColor rgb="FFCCFFFF"/>
        </patternFill>
      </fill>
      <alignment horizontal="right" vertical="center" textRotation="0" wrapText="0" indent="0" justifyLastLine="0" shrinkToFit="0" readingOrder="0"/>
      <border diagonalUp="0" diagonalDown="0">
        <left style="hair">
          <color auto="1"/>
        </left>
        <top style="hair">
          <color auto="1"/>
        </top>
        <bottom style="hair">
          <color auto="1"/>
        </bottom>
        <vertical/>
        <horizontal style="hair">
          <color auto="1"/>
        </horizontal>
      </border>
      <protection locked="1" hidden="0"/>
    </dxf>
    <dxf>
      <font>
        <b val="0"/>
        <i val="0"/>
        <strike val="0"/>
        <condense val="0"/>
        <extend val="0"/>
        <outline val="0"/>
        <shadow val="0"/>
        <u val="none"/>
        <vertAlign val="baseline"/>
        <sz val="10"/>
        <color theme="1"/>
        <name val="Yu Gothic UI"/>
        <family val="3"/>
        <charset val="128"/>
        <scheme val="none"/>
      </font>
      <numFmt numFmtId="6" formatCode="#,##0;[Red]\-#,##0"/>
      <fill>
        <patternFill patternType="none">
          <fgColor indexed="64"/>
          <bgColor auto="1"/>
        </patternFill>
      </fill>
      <alignment horizontal="right" vertical="center" textRotation="0" wrapText="0" indent="0" justifyLastLine="0" shrinkToFit="0" readingOrder="0"/>
      <border diagonalUp="0" diagonalDown="0" outline="0">
        <left style="hair">
          <color auto="1"/>
        </left>
        <right/>
        <top style="hair">
          <color auto="1"/>
        </top>
        <bottom style="hair">
          <color auto="1"/>
        </bottom>
      </border>
      <protection locked="1" hidden="0"/>
    </dxf>
    <dxf>
      <font>
        <b val="0"/>
        <i val="0"/>
        <strike val="0"/>
        <condense val="0"/>
        <extend val="0"/>
        <outline val="0"/>
        <shadow val="0"/>
        <u val="none"/>
        <vertAlign val="baseline"/>
        <sz val="9"/>
        <color theme="1"/>
        <name val="Yu Gothic UI"/>
        <family val="3"/>
        <charset val="128"/>
        <scheme val="none"/>
      </font>
      <numFmt numFmtId="181" formatCode="#,##0.0;[Red]\-#,##0.0"/>
      <fill>
        <patternFill patternType="solid">
          <fgColor indexed="64"/>
          <bgColor rgb="FFCCFFFF"/>
        </patternFill>
      </fill>
      <alignment horizontal="right"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1" hidden="0"/>
    </dxf>
    <dxf>
      <font>
        <b val="0"/>
        <i val="0"/>
        <strike val="0"/>
        <condense val="0"/>
        <extend val="0"/>
        <outline val="0"/>
        <shadow val="0"/>
        <u val="none"/>
        <vertAlign val="baseline"/>
        <sz val="9"/>
        <color theme="1"/>
        <name val="Yu Gothic UI"/>
        <family val="3"/>
        <charset val="128"/>
        <scheme val="none"/>
      </font>
      <fill>
        <patternFill patternType="solid">
          <fgColor indexed="64"/>
          <bgColor rgb="FFCCFFFF"/>
        </patternFill>
      </fill>
      <alignment horizontal="center" vertical="center" textRotation="0" wrapText="0" indent="0" justifyLastLine="0" shrinkToFit="1"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9"/>
        <color theme="1"/>
        <name val="Yu Gothic UI"/>
        <family val="3"/>
        <charset val="128"/>
        <scheme val="none"/>
      </font>
      <numFmt numFmtId="179" formatCode="0.0"/>
      <fill>
        <patternFill patternType="solid">
          <fgColor indexed="64"/>
          <bgColor rgb="FFCCFFFF"/>
        </patternFill>
      </fill>
      <alignment horizontal="general"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Yu Gothic UI"/>
        <family val="3"/>
        <charset val="128"/>
        <scheme val="none"/>
      </font>
      <fill>
        <patternFill patternType="solid">
          <fgColor indexed="64"/>
          <bgColor rgb="FFCCFFFF"/>
        </patternFill>
      </fill>
      <alignment horizontal="left" vertical="center" textRotation="0" wrapText="0" indent="0" justifyLastLine="0" shrinkToFit="1"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Yu Gothic UI"/>
        <family val="3"/>
        <charset val="128"/>
        <scheme val="none"/>
      </font>
      <numFmt numFmtId="47" formatCode="m&quot;月&quot;d&quot;日&quot;"/>
      <fill>
        <patternFill patternType="solid">
          <fgColor indexed="64"/>
          <bgColor rgb="FFCCFFFF"/>
        </patternFill>
      </fill>
      <alignment horizontal="general" vertical="center" textRotation="0" wrapText="0" indent="0" justifyLastLine="0" shrinkToFit="0" readingOrder="0"/>
      <border diagonalUp="0" diagonalDown="0" outline="0">
        <left style="hair">
          <color auto="1"/>
        </left>
        <right style="hair">
          <color auto="1"/>
        </right>
        <top style="hair">
          <color auto="1"/>
        </top>
        <bottom style="hair">
          <color auto="1"/>
        </bottom>
      </border>
      <protection locked="0" hidden="0"/>
    </dxf>
    <dxf>
      <numFmt numFmtId="182" formatCode="00"/>
      <fill>
        <patternFill patternType="none">
          <fgColor indexed="64"/>
          <bgColor auto="1"/>
        </patternFill>
      </fill>
      <alignment horizontal="center" vertical="center" textRotation="0" wrapText="0" indent="0" justifyLastLine="0" shrinkToFit="0" readingOrder="0"/>
      <border diagonalUp="0" diagonalDown="0" outline="0">
        <left/>
        <right style="hair">
          <color auto="1"/>
        </right>
        <top style="hair">
          <color auto="1"/>
        </top>
        <bottom style="hair">
          <color auto="1"/>
        </bottom>
      </border>
    </dxf>
    <dxf>
      <border outline="0">
        <top style="medium">
          <color auto="1"/>
        </top>
        <bottom style="medium">
          <color auto="1"/>
        </bottom>
      </border>
    </dxf>
    <dxf>
      <border>
        <bottom style="thin">
          <color auto="1"/>
        </bottom>
      </border>
    </dxf>
    <dxf>
      <font>
        <b val="0"/>
        <i val="0"/>
        <strike val="0"/>
        <condense val="0"/>
        <extend val="0"/>
        <outline val="0"/>
        <shadow val="0"/>
        <u val="none"/>
        <vertAlign val="baseline"/>
        <sz val="10"/>
        <color theme="1"/>
        <name val="Yu Gothic UI"/>
        <family val="3"/>
        <charset val="128"/>
        <scheme val="none"/>
      </font>
      <alignment horizontal="center" vertical="center" textRotation="0" wrapText="0"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0"/>
        <color theme="0"/>
        <name val="Yu Gothic UI"/>
        <family val="3"/>
        <charset val="128"/>
        <scheme val="none"/>
      </font>
      <fill>
        <patternFill patternType="solid">
          <fgColor indexed="64"/>
          <bgColor theme="0"/>
        </patternFill>
      </fill>
      <protection locked="1" hidden="0"/>
    </dxf>
    <dxf>
      <font>
        <strike val="0"/>
        <outline val="0"/>
        <shadow val="0"/>
        <u val="none"/>
        <vertAlign val="baseline"/>
        <sz val="10"/>
        <color theme="0"/>
        <name val="Yu Gothic UI"/>
        <family val="3"/>
        <charset val="128"/>
        <scheme val="none"/>
      </font>
      <fill>
        <patternFill patternType="solid">
          <fgColor indexed="64"/>
          <bgColor theme="0"/>
        </patternFill>
      </fill>
      <protection locked="1" hidden="0"/>
    </dxf>
    <dxf>
      <font>
        <strike val="0"/>
        <outline val="0"/>
        <shadow val="0"/>
        <u val="none"/>
        <vertAlign val="baseline"/>
        <sz val="10"/>
        <color theme="0"/>
        <name val="Yu Gothic UI"/>
        <family val="3"/>
        <charset val="128"/>
        <scheme val="none"/>
      </font>
      <fill>
        <patternFill patternType="solid">
          <fgColor indexed="64"/>
          <bgColor theme="0"/>
        </patternFill>
      </fill>
      <protection locked="1" hidden="0"/>
    </dxf>
    <dxf>
      <font>
        <strike val="0"/>
        <outline val="0"/>
        <shadow val="0"/>
        <u val="none"/>
        <vertAlign val="baseline"/>
        <sz val="10"/>
        <color theme="0"/>
        <name val="Yu Gothic UI"/>
        <family val="3"/>
        <charset val="128"/>
        <scheme val="none"/>
      </font>
      <fill>
        <patternFill patternType="solid">
          <fgColor indexed="64"/>
          <bgColor theme="0"/>
        </patternFill>
      </fill>
      <protection locked="1" hidden="0"/>
    </dxf>
    <dxf>
      <font>
        <strike val="0"/>
        <outline val="0"/>
        <shadow val="0"/>
        <u val="none"/>
        <vertAlign val="baseline"/>
        <sz val="10"/>
        <color theme="0"/>
        <name val="Yu Gothic UI"/>
        <family val="3"/>
        <charset val="128"/>
        <scheme val="none"/>
      </font>
      <fill>
        <patternFill patternType="solid">
          <fgColor indexed="64"/>
          <bgColor theme="0"/>
        </patternFill>
      </fill>
      <protection locked="1" hidden="0"/>
    </dxf>
    <dxf>
      <font>
        <strike val="0"/>
        <outline val="0"/>
        <shadow val="0"/>
        <u val="none"/>
        <vertAlign val="baseline"/>
        <sz val="10"/>
        <color theme="0"/>
        <name val="Yu Gothic UI"/>
        <family val="3"/>
        <charset val="128"/>
        <scheme val="none"/>
      </font>
      <fill>
        <patternFill patternType="solid">
          <fgColor indexed="64"/>
          <bgColor theme="0"/>
        </patternFill>
      </fill>
      <protection locked="1" hidden="0"/>
    </dxf>
  </dxfs>
  <tableStyles count="0" defaultTableStyle="TableStyleMedium2" defaultPivotStyle="PivotStyleLight16"/>
  <colors>
    <mruColors>
      <color rgb="FFCCFFFF"/>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95250</xdr:colOff>
          <xdr:row>32</xdr:row>
          <xdr:rowOff>0</xdr:rowOff>
        </xdr:from>
        <xdr:to>
          <xdr:col>12</xdr:col>
          <xdr:colOff>95250</xdr:colOff>
          <xdr:row>35</xdr:row>
          <xdr:rowOff>66675</xdr:rowOff>
        </xdr:to>
        <xdr:pic>
          <xdr:nvPicPr>
            <xdr:cNvPr id="2" name="図 1">
              <a:extLst>
                <a:ext uri="{FF2B5EF4-FFF2-40B4-BE49-F238E27FC236}">
                  <a16:creationId xmlns:a16="http://schemas.microsoft.com/office/drawing/2014/main" id="{633E70D6-88A9-CC57-E629-75EC6C39EAD0}"/>
                </a:ext>
              </a:extLst>
            </xdr:cNvPr>
            <xdr:cNvPicPr>
              <a:picLocks noChangeAspect="1" noChangeArrowheads="1"/>
              <a:extLst>
                <a:ext uri="{84589F7E-364E-4C9E-8A38-B11213B215E9}">
                  <a14:cameraTool cellRange="高建使用欄!$B$2:$F$3" spid="_x0000_s2540"/>
                </a:ext>
              </a:extLst>
            </xdr:cNvPicPr>
          </xdr:nvPicPr>
          <xdr:blipFill>
            <a:blip xmlns:r="http://schemas.openxmlformats.org/officeDocument/2006/relationships" r:embed="rId1"/>
            <a:srcRect/>
            <a:stretch>
              <a:fillRect/>
            </a:stretch>
          </xdr:blipFill>
          <xdr:spPr bwMode="auto">
            <a:xfrm>
              <a:off x="2638425" y="8001000"/>
              <a:ext cx="3048000" cy="69532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377687</xdr:colOff>
          <xdr:row>35</xdr:row>
          <xdr:rowOff>200025</xdr:rowOff>
        </xdr:from>
        <xdr:to>
          <xdr:col>14</xdr:col>
          <xdr:colOff>98977</xdr:colOff>
          <xdr:row>39</xdr:row>
          <xdr:rowOff>57564</xdr:rowOff>
        </xdr:to>
        <xdr:pic>
          <xdr:nvPicPr>
            <xdr:cNvPr id="2" name="図 1">
              <a:extLst>
                <a:ext uri="{FF2B5EF4-FFF2-40B4-BE49-F238E27FC236}">
                  <a16:creationId xmlns:a16="http://schemas.microsoft.com/office/drawing/2014/main" id="{4F11B488-728D-4065-9891-415A09D2405C}"/>
                </a:ext>
              </a:extLst>
            </xdr:cNvPr>
            <xdr:cNvPicPr>
              <a:picLocks noChangeAspect="1" noChangeArrowheads="1"/>
              <a:extLst>
                <a:ext uri="{84589F7E-364E-4C9E-8A38-B11213B215E9}">
                  <a14:cameraTool cellRange="高建使用欄!$B$2:$F$3" spid="_x0000_s4484"/>
                </a:ext>
              </a:extLst>
            </xdr:cNvPicPr>
          </xdr:nvPicPr>
          <xdr:blipFill>
            <a:blip xmlns:r="http://schemas.openxmlformats.org/officeDocument/2006/relationships" r:embed="rId1"/>
            <a:srcRect/>
            <a:stretch>
              <a:fillRect/>
            </a:stretch>
          </xdr:blipFill>
          <xdr:spPr bwMode="auto">
            <a:xfrm>
              <a:off x="3254237" y="7915275"/>
              <a:ext cx="3064565" cy="695739"/>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11</xdr:col>
      <xdr:colOff>9525</xdr:colOff>
      <xdr:row>0</xdr:row>
      <xdr:rowOff>0</xdr:rowOff>
    </xdr:from>
    <xdr:to>
      <xdr:col>15</xdr:col>
      <xdr:colOff>600075</xdr:colOff>
      <xdr:row>2</xdr:row>
      <xdr:rowOff>57150</xdr:rowOff>
    </xdr:to>
    <xdr:sp macro="" textlink="">
      <xdr:nvSpPr>
        <xdr:cNvPr id="2" name="四角形: 角を丸くする 1">
          <a:extLst>
            <a:ext uri="{FF2B5EF4-FFF2-40B4-BE49-F238E27FC236}">
              <a16:creationId xmlns:a16="http://schemas.microsoft.com/office/drawing/2014/main" id="{251FB74E-ECFA-476C-A469-5460BD35A977}"/>
            </a:ext>
          </a:extLst>
        </xdr:cNvPr>
        <xdr:cNvSpPr/>
      </xdr:nvSpPr>
      <xdr:spPr>
        <a:xfrm>
          <a:off x="7143750" y="0"/>
          <a:ext cx="3028950" cy="5143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fld id="{DD971C27-F39D-4BF0-BDBF-D9B92B6293F7}" type="TxLink">
            <a:rPr kumimoji="1" lang="ja-JP" altLang="en-US" sz="1100" b="1" i="0" u="none" strike="noStrike">
              <a:solidFill>
                <a:schemeClr val="bg1"/>
              </a:solidFill>
              <a:latin typeface="Yu Gothic UI"/>
              <a:ea typeface="Yu Gothic UI"/>
            </a:rPr>
            <a:pPr algn="l"/>
            <a:t>水色に塗られたセルへ入力して下さい。</a:t>
          </a:fld>
          <a:endParaRPr kumimoji="1" lang="ja-JP" altLang="en-US" sz="1400" b="1">
            <a:solidFill>
              <a:schemeClr val="bg1"/>
            </a:solidFill>
          </a:endParaRPr>
        </a:p>
      </xdr:txBody>
    </xdr:sp>
    <xdr:clientData fPrintsWithSheet="0"/>
  </xdr:twoCellAnchor>
  <xdr:twoCellAnchor>
    <xdr:from>
      <xdr:col>10</xdr:col>
      <xdr:colOff>590549</xdr:colOff>
      <xdr:row>2</xdr:row>
      <xdr:rowOff>95251</xdr:rowOff>
    </xdr:from>
    <xdr:to>
      <xdr:col>25</xdr:col>
      <xdr:colOff>28575</xdr:colOff>
      <xdr:row>10</xdr:row>
      <xdr:rowOff>152400</xdr:rowOff>
    </xdr:to>
    <xdr:sp macro="" textlink="">
      <xdr:nvSpPr>
        <xdr:cNvPr id="3" name="四角形: 角を丸くする 2">
          <a:extLst>
            <a:ext uri="{FF2B5EF4-FFF2-40B4-BE49-F238E27FC236}">
              <a16:creationId xmlns:a16="http://schemas.microsoft.com/office/drawing/2014/main" id="{50DBF7B7-68C2-4BD0-9646-0D3950783888}"/>
            </a:ext>
          </a:extLst>
        </xdr:cNvPr>
        <xdr:cNvSpPr/>
      </xdr:nvSpPr>
      <xdr:spPr>
        <a:xfrm>
          <a:off x="7115174" y="552451"/>
          <a:ext cx="8582026" cy="1762124"/>
        </a:xfrm>
        <a:prstGeom prst="roundRect">
          <a:avLst/>
        </a:prstGeom>
      </xdr:spPr>
      <xdr:style>
        <a:lnRef idx="2">
          <a:schemeClr val="accent5">
            <a:shade val="15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b="1" i="0" u="none" strike="noStrike">
              <a:solidFill>
                <a:schemeClr val="bg1"/>
              </a:solidFill>
              <a:latin typeface="Yu Gothic UI"/>
              <a:ea typeface="Yu Gothic UI"/>
            </a:rPr>
            <a:t>本シートへの入力に関して</a:t>
          </a:r>
          <a:br>
            <a:rPr kumimoji="1" lang="en-US" altLang="ja-JP" sz="1200" b="0" i="0" u="none" strike="noStrike">
              <a:solidFill>
                <a:schemeClr val="bg1"/>
              </a:solidFill>
              <a:latin typeface="Yu Gothic UI"/>
              <a:ea typeface="Yu Gothic UI"/>
            </a:rPr>
          </a:br>
          <a:r>
            <a:rPr kumimoji="1" lang="ja-JP" altLang="ja-JP" sz="1200" b="0" i="0">
              <a:solidFill>
                <a:schemeClr val="lt1"/>
              </a:solidFill>
              <a:effectLst/>
              <a:latin typeface="Yu Gothic UI" panose="020B0500000000000000" pitchFamily="50" charset="-128"/>
              <a:ea typeface="Yu Gothic UI" panose="020B0500000000000000" pitchFamily="50" charset="-128"/>
              <a:cs typeface="+mn-cs"/>
            </a:rPr>
            <a:t>本シート</a:t>
          </a:r>
          <a:r>
            <a:rPr kumimoji="1" lang="en-US" altLang="ja-JP" sz="1200" b="0" i="0">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200" b="0" i="0">
              <a:solidFill>
                <a:schemeClr val="lt1"/>
              </a:solidFill>
              <a:effectLst/>
              <a:latin typeface="Yu Gothic UI" panose="020B0500000000000000" pitchFamily="50" charset="-128"/>
              <a:ea typeface="Yu Gothic UI" panose="020B0500000000000000" pitchFamily="50" charset="-128"/>
              <a:cs typeface="+mn-cs"/>
            </a:rPr>
            <a:t>「別紙明細書」</a:t>
          </a:r>
          <a:r>
            <a:rPr kumimoji="1" lang="en-US" altLang="ja-JP" sz="1200" b="0" i="0">
              <a:solidFill>
                <a:schemeClr val="lt1"/>
              </a:solidFill>
              <a:effectLst/>
              <a:latin typeface="Yu Gothic UI" panose="020B0500000000000000" pitchFamily="50" charset="-128"/>
              <a:ea typeface="Yu Gothic UI" panose="020B0500000000000000" pitchFamily="50" charset="-128"/>
              <a:cs typeface="+mn-cs"/>
            </a:rPr>
            <a:t>)</a:t>
          </a:r>
          <a:r>
            <a:rPr kumimoji="1" lang="ja-JP" altLang="ja-JP" sz="1200" b="0" i="0">
              <a:solidFill>
                <a:schemeClr val="lt1"/>
              </a:solidFill>
              <a:effectLst/>
              <a:latin typeface="Yu Gothic UI" panose="020B0500000000000000" pitchFamily="50" charset="-128"/>
              <a:ea typeface="Yu Gothic UI" panose="020B0500000000000000" pitchFamily="50" charset="-128"/>
              <a:cs typeface="+mn-cs"/>
            </a:rPr>
            <a:t>はシート「</a:t>
          </a:r>
          <a:r>
            <a:rPr kumimoji="1" lang="ja-JP" altLang="en-US" sz="1200" b="0" i="0">
              <a:solidFill>
                <a:schemeClr val="lt1"/>
              </a:solidFill>
              <a:effectLst/>
              <a:latin typeface="Yu Gothic UI" panose="020B0500000000000000" pitchFamily="50" charset="-128"/>
              <a:ea typeface="Yu Gothic UI" panose="020B0500000000000000" pitchFamily="50" charset="-128"/>
              <a:cs typeface="+mn-cs"/>
            </a:rPr>
            <a:t>工事</a:t>
          </a:r>
          <a:r>
            <a:rPr kumimoji="1" lang="ja-JP" altLang="ja-JP" sz="1200" b="0" i="0">
              <a:solidFill>
                <a:schemeClr val="lt1"/>
              </a:solidFill>
              <a:effectLst/>
              <a:latin typeface="Yu Gothic UI" panose="020B0500000000000000" pitchFamily="50" charset="-128"/>
              <a:ea typeface="Yu Gothic UI" panose="020B0500000000000000" pitchFamily="50" charset="-128"/>
              <a:cs typeface="+mn-cs"/>
            </a:rPr>
            <a:t>請求書」の行数が足りない場合</a:t>
          </a:r>
          <a:r>
            <a:rPr kumimoji="1" lang="ja-JP" altLang="en-US" sz="1200" b="0" i="0">
              <a:solidFill>
                <a:schemeClr val="lt1"/>
              </a:solidFill>
              <a:effectLst/>
              <a:latin typeface="Yu Gothic UI" panose="020B0500000000000000" pitchFamily="50" charset="-128"/>
              <a:ea typeface="Yu Gothic UI" panose="020B0500000000000000" pitchFamily="50" charset="-128"/>
              <a:cs typeface="+mn-cs"/>
            </a:rPr>
            <a:t>、または同シートを表紙として利用する場合に</a:t>
          </a:r>
          <a:r>
            <a:rPr kumimoji="1" lang="ja-JP" altLang="ja-JP" sz="1200" b="0" i="0">
              <a:solidFill>
                <a:schemeClr val="lt1"/>
              </a:solidFill>
              <a:effectLst/>
              <a:latin typeface="Yu Gothic UI" panose="020B0500000000000000" pitchFamily="50" charset="-128"/>
              <a:ea typeface="Yu Gothic UI" panose="020B0500000000000000" pitchFamily="50" charset="-128"/>
              <a:cs typeface="+mn-cs"/>
            </a:rPr>
            <a:t>使用します。</a:t>
          </a:r>
          <a:br>
            <a:rPr kumimoji="1" lang="en-US" altLang="ja-JP" sz="1200" b="0" i="0">
              <a:solidFill>
                <a:schemeClr val="lt1"/>
              </a:solidFill>
              <a:effectLst/>
              <a:latin typeface="Yu Gothic UI" panose="020B0500000000000000" pitchFamily="50" charset="-128"/>
              <a:ea typeface="Yu Gothic UI" panose="020B0500000000000000" pitchFamily="50" charset="-128"/>
              <a:cs typeface="+mn-cs"/>
            </a:rPr>
          </a:br>
          <a:r>
            <a:rPr kumimoji="1" lang="ja-JP" altLang="en-US" sz="1200" b="0" i="0" u="none" strike="noStrike">
              <a:solidFill>
                <a:schemeClr val="bg1"/>
              </a:solidFill>
              <a:latin typeface="Yu Gothic UI" panose="020B0500000000000000" pitchFamily="50" charset="-128"/>
              <a:ea typeface="Yu Gothic UI" panose="020B0500000000000000" pitchFamily="50" charset="-128"/>
            </a:rPr>
            <a:t>「工事請求書」に入力した金額の内訳として本シートをご使用ください。</a:t>
          </a:r>
          <a:endParaRPr kumimoji="1" lang="en-US" altLang="ja-JP" sz="1200" b="0" i="0" u="none" strike="noStrike">
            <a:solidFill>
              <a:schemeClr val="bg1"/>
            </a:solidFill>
            <a:latin typeface="Yu Gothic UI" panose="020B0500000000000000" pitchFamily="50" charset="-128"/>
            <a:ea typeface="Yu Gothic UI" panose="020B0500000000000000" pitchFamily="50" charset="-128"/>
          </a:endParaRPr>
        </a:p>
        <a:p>
          <a:pPr algn="l"/>
          <a:r>
            <a:rPr kumimoji="1" lang="ja-JP" altLang="en-US" sz="1200" b="0" i="0" u="none" strike="noStrike">
              <a:solidFill>
                <a:schemeClr val="bg1"/>
              </a:solidFill>
              <a:latin typeface="Yu Gothic UI" panose="020B0500000000000000" pitchFamily="50" charset="-128"/>
              <a:ea typeface="Yu Gothic UI" panose="020B0500000000000000" pitchFamily="50" charset="-128"/>
            </a:rPr>
            <a:t>行数が不足した場合、行挿入せずにそのまま”日付”のセル</a:t>
          </a:r>
          <a:r>
            <a:rPr kumimoji="1" lang="en-US" altLang="ja-JP" sz="1100" b="0" i="0" u="none" strike="noStrike">
              <a:solidFill>
                <a:schemeClr val="bg1"/>
              </a:solidFill>
              <a:latin typeface="Yu Gothic UI" panose="020B0500000000000000" pitchFamily="50" charset="-128"/>
              <a:ea typeface="Yu Gothic UI" panose="020B0500000000000000" pitchFamily="50" charset="-128"/>
            </a:rPr>
            <a:t>(C42)</a:t>
          </a:r>
          <a:r>
            <a:rPr kumimoji="1" lang="ja-JP" altLang="en-US" sz="1200" b="0" i="0" u="none" strike="noStrike">
              <a:solidFill>
                <a:schemeClr val="bg1"/>
              </a:solidFill>
              <a:latin typeface="Yu Gothic UI" panose="020B0500000000000000" pitchFamily="50" charset="-128"/>
              <a:ea typeface="Yu Gothic UI" panose="020B0500000000000000" pitchFamily="50" charset="-128"/>
            </a:rPr>
            <a:t>へ入力して頂くことにより、範囲が拡張されます。</a:t>
          </a:r>
          <a:endParaRPr kumimoji="1" lang="en-US" altLang="ja-JP" sz="1200" b="0" i="0" u="none" strike="noStrike">
            <a:solidFill>
              <a:schemeClr val="bg1"/>
            </a:solidFill>
            <a:latin typeface="Yu Gothic UI" panose="020B0500000000000000" pitchFamily="50" charset="-128"/>
            <a:ea typeface="Yu Gothic UI" panose="020B0500000000000000" pitchFamily="50" charset="-128"/>
          </a:endParaRPr>
        </a:p>
        <a:p>
          <a:pPr algn="l"/>
          <a:r>
            <a:rPr kumimoji="1" lang="ja-JP" altLang="en-US" sz="1200" b="0" i="0" u="none" strike="noStrike">
              <a:solidFill>
                <a:schemeClr val="bg1"/>
              </a:solidFill>
              <a:latin typeface="Yu Gothic UI" panose="020B0500000000000000" pitchFamily="50" charset="-128"/>
              <a:ea typeface="Yu Gothic UI" panose="020B0500000000000000" pitchFamily="50" charset="-128"/>
            </a:rPr>
            <a:t>また、不要な行につきましては行削除していただいて問題ありません。</a:t>
          </a:r>
        </a:p>
      </xdr:txBody>
    </xdr:sp>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06723A3-9C9B-4D94-9C05-261C9341BA96}" name="テーブル1" displayName="テーブル1" ref="L6:O8" totalsRowShown="0" headerRowDxfId="23" dataDxfId="22">
  <autoFilter ref="L6:O8" xr:uid="{B06723A3-9C9B-4D94-9C05-261C9341BA96}">
    <filterColumn colId="0" hiddenButton="1"/>
    <filterColumn colId="1" hiddenButton="1"/>
    <filterColumn colId="2" hiddenButton="1"/>
    <filterColumn colId="3" hiddenButton="1"/>
  </autoFilter>
  <tableColumns count="4">
    <tableColumn id="1" xr3:uid="{E7B3A21A-0CF1-4170-B2BD-5F6A033641DF}" name="rank" dataDxfId="21">
      <calculatedColumnFormula>IF(O7=0,0,RANK(O7,$O$7:$O$8))</calculatedColumnFormula>
    </tableColumn>
    <tableColumn id="2" xr3:uid="{55FD9600-5800-4578-8469-63997D51DBC8}" name="税区分" dataDxfId="20"/>
    <tableColumn id="3" xr3:uid="{2AD02B87-A85A-4705-85A1-52AFDC250CDF}" name="税率" dataDxfId="19"/>
    <tableColumn id="4" xr3:uid="{057C586D-3A60-447A-84F5-A2601F269691}" name="金額" dataDxfId="18" dataCellStyle="桁区切り">
      <calculatedColumnFormula>SUMIF(工事請求書!$M$20:$N$34,高建使用欄!M7,工事請求書!$K$20:$L$34)</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BFE56FA-5BE0-42D2-ABF5-53679635C8DF}" name="テーブル2" displayName="テーブル2" ref="B10:I41" totalsRowShown="0" headerRowDxfId="17" headerRowBorderDxfId="16" tableBorderDxfId="15">
  <autoFilter ref="B10:I41" xr:uid="{3FF1C9CB-8A20-481C-87C2-C5445DD36173}">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7" xr3:uid="{72003862-C9DF-404A-9B60-38F3A7B6DA9E}" name="番号" dataDxfId="14">
      <calculatedColumnFormula>ROW(B11)-10</calculatedColumnFormula>
    </tableColumn>
    <tableColumn id="1" xr3:uid="{673BABD8-D60A-418F-A726-758D5B2EE664}" name="日 付" dataDxfId="13"/>
    <tableColumn id="2" xr3:uid="{8FA3AC56-D153-4932-8502-65BD3AE14A6F}" name="品 名" dataDxfId="12"/>
    <tableColumn id="3" xr3:uid="{47630A04-7A79-4F37-8AF2-B12617FC2365}" name="数 量" dataDxfId="11"/>
    <tableColumn id="4" xr3:uid="{5135B8DD-2E84-44D1-9F9F-2F4ABE70A47A}" name="単 位" dataDxfId="10"/>
    <tableColumn id="5" xr3:uid="{09CAB9AD-CFAE-4FEE-BB62-9051722E12AD}" name="単 価" dataDxfId="9" dataCellStyle="桁区切り"/>
    <tableColumn id="6" xr3:uid="{C36F1E95-A9FA-4E41-AF80-8CA61BF32BCF}" name="金 額" dataDxfId="8" dataCellStyle="桁区切り">
      <calculatedColumnFormula>IF(G11&lt;&gt;"",ROUND(E11*G11,0),"")</calculatedColumnFormula>
    </tableColumn>
    <tableColumn id="8" xr3:uid="{89549517-18A8-451B-95E7-507E1EE82F7C}" name="備 考" dataDxfId="7"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FDBA-FB94-496C-BBFD-1C4A4CA78A3A}">
  <sheetPr codeName="Sheet1">
    <tabColor rgb="FFC00000"/>
  </sheetPr>
  <dimension ref="B1:V52"/>
  <sheetViews>
    <sheetView tabSelected="1" workbookViewId="0">
      <selection activeCell="F5" sqref="F5"/>
    </sheetView>
  </sheetViews>
  <sheetFormatPr defaultRowHeight="17.25"/>
  <cols>
    <col min="1" max="1" width="15.5703125" style="5" customWidth="1"/>
    <col min="2" max="2" width="3.5703125" style="5" customWidth="1"/>
    <col min="3" max="3" width="4.7109375" style="36" customWidth="1"/>
    <col min="4" max="4" width="17.85546875" style="5" customWidth="1"/>
    <col min="5" max="5" width="2.85546875" style="5" customWidth="1"/>
    <col min="6" max="6" width="41" style="5" customWidth="1"/>
    <col min="7" max="7" width="33.28515625" style="6" customWidth="1"/>
    <col min="8" max="10" width="3.5703125" style="5" customWidth="1"/>
    <col min="11" max="11" width="2.42578125" style="5" customWidth="1"/>
    <col min="12" max="12" width="6.85546875" customWidth="1"/>
    <col min="13" max="13" width="7.7109375" customWidth="1"/>
    <col min="14" max="14" width="7" customWidth="1"/>
    <col min="15" max="15" width="5.5703125" customWidth="1"/>
    <col min="16" max="16" width="2.140625" customWidth="1"/>
    <col min="17" max="17" width="3.85546875" customWidth="1"/>
    <col min="18" max="18" width="2.42578125" style="5" customWidth="1"/>
    <col min="19" max="19" width="4.7109375" style="5" customWidth="1"/>
    <col min="20" max="20" width="3.5703125" style="5" customWidth="1"/>
    <col min="21" max="21" width="5.140625" style="5" customWidth="1"/>
    <col min="22" max="16384" width="9.140625" style="5"/>
  </cols>
  <sheetData>
    <row r="1" spans="2:22">
      <c r="R1"/>
    </row>
    <row r="2" spans="2:22" ht="39" customHeight="1" thickBot="1">
      <c r="B2" s="3" t="s">
        <v>22</v>
      </c>
      <c r="C2" s="4"/>
      <c r="R2"/>
    </row>
    <row r="3" spans="2:22" ht="19.5" customHeight="1">
      <c r="B3" s="7"/>
      <c r="C3" s="8"/>
      <c r="D3" s="9"/>
      <c r="E3" s="9"/>
      <c r="F3" s="9"/>
      <c r="G3" s="10"/>
      <c r="H3" s="11"/>
      <c r="J3" s="115"/>
      <c r="K3" s="116"/>
      <c r="L3" s="117"/>
      <c r="M3" s="117"/>
      <c r="N3" s="117"/>
      <c r="O3" s="117"/>
      <c r="P3" s="117"/>
      <c r="Q3" s="117"/>
      <c r="R3" s="117"/>
      <c r="S3" s="118"/>
      <c r="T3" s="14"/>
    </row>
    <row r="4" spans="2:22" s="17" customFormat="1" ht="33" customHeight="1">
      <c r="B4" s="12"/>
      <c r="C4" s="13"/>
      <c r="D4" s="13"/>
      <c r="E4" s="14"/>
      <c r="F4" s="13" t="s">
        <v>9</v>
      </c>
      <c r="G4" s="15" t="s">
        <v>15</v>
      </c>
      <c r="H4" s="16"/>
      <c r="J4" s="119"/>
      <c r="K4" s="138" t="s">
        <v>79</v>
      </c>
      <c r="L4" s="138"/>
      <c r="M4" s="138"/>
      <c r="N4" s="138"/>
      <c r="O4" s="138"/>
      <c r="P4" s="138"/>
      <c r="Q4" s="138"/>
      <c r="R4" s="138"/>
      <c r="S4" s="120"/>
      <c r="T4" s="13"/>
      <c r="V4" s="46"/>
    </row>
    <row r="5" spans="2:22" ht="19.5" customHeight="1">
      <c r="B5" s="18"/>
      <c r="C5" s="19" t="str">
        <f>IF(F5&lt;&gt;"","☑","☐")</f>
        <v>☐</v>
      </c>
      <c r="D5" s="146" t="s">
        <v>0</v>
      </c>
      <c r="E5" s="146"/>
      <c r="F5" s="20"/>
      <c r="G5" s="21" t="s">
        <v>3</v>
      </c>
      <c r="H5" s="22"/>
      <c r="J5" s="121"/>
      <c r="K5" s="14"/>
      <c r="L5" s="139" t="str">
        <f>TEXT(SUBSTITUTE(事前入力項目!F7,"-",""),"〒000-0000")</f>
        <v/>
      </c>
      <c r="M5" s="139"/>
      <c r="N5" s="139"/>
      <c r="O5" s="139"/>
      <c r="P5" s="122"/>
      <c r="Q5" s="122"/>
      <c r="R5" s="1"/>
      <c r="S5" s="120"/>
      <c r="T5" s="14"/>
    </row>
    <row r="6" spans="2:22" ht="19.5" customHeight="1">
      <c r="B6" s="18"/>
      <c r="C6" s="23" t="str">
        <f t="shared" ref="C6:C8" si="0">IF(F6&lt;&gt;"","☑","☐")</f>
        <v>☐</v>
      </c>
      <c r="D6" s="144" t="s">
        <v>1</v>
      </c>
      <c r="E6" s="144"/>
      <c r="F6" s="25"/>
      <c r="G6" s="26" t="s">
        <v>4</v>
      </c>
      <c r="H6" s="22"/>
      <c r="J6" s="119"/>
      <c r="K6" s="13"/>
      <c r="L6" s="140">
        <f>事前入力項目!F8</f>
        <v>0</v>
      </c>
      <c r="M6" s="140"/>
      <c r="N6" s="140"/>
      <c r="O6" s="140"/>
      <c r="P6" s="140"/>
      <c r="Q6" s="140"/>
      <c r="R6" s="1"/>
      <c r="S6" s="123"/>
      <c r="T6" s="14"/>
    </row>
    <row r="7" spans="2:22" ht="19.5" customHeight="1">
      <c r="B7" s="18"/>
      <c r="C7" s="23" t="str">
        <f t="shared" si="0"/>
        <v>☐</v>
      </c>
      <c r="D7" s="144" t="s">
        <v>2</v>
      </c>
      <c r="E7" s="144"/>
      <c r="F7" s="37"/>
      <c r="G7" s="26" t="s">
        <v>8</v>
      </c>
      <c r="H7" s="22"/>
      <c r="J7" s="119"/>
      <c r="K7" s="14"/>
      <c r="L7" s="141">
        <f>事前入力項目!F5</f>
        <v>0</v>
      </c>
      <c r="M7" s="141"/>
      <c r="N7" s="141"/>
      <c r="O7" s="141"/>
      <c r="P7" s="141"/>
      <c r="Q7" s="141"/>
      <c r="R7" s="14"/>
      <c r="S7" s="120"/>
      <c r="T7" s="14"/>
    </row>
    <row r="8" spans="2:22" ht="19.5" customHeight="1">
      <c r="B8" s="18"/>
      <c r="C8" s="23" t="str">
        <f t="shared" si="0"/>
        <v>☐</v>
      </c>
      <c r="D8" s="144" t="s">
        <v>6</v>
      </c>
      <c r="E8" s="144"/>
      <c r="F8" s="25"/>
      <c r="G8" s="26" t="s">
        <v>5</v>
      </c>
      <c r="H8" s="22"/>
      <c r="J8" s="119"/>
      <c r="K8" s="14"/>
      <c r="L8" s="142">
        <f>事前入力項目!F6</f>
        <v>0</v>
      </c>
      <c r="M8" s="142"/>
      <c r="N8" s="142"/>
      <c r="O8" s="142"/>
      <c r="P8" s="124"/>
      <c r="Q8" s="124"/>
      <c r="R8" s="14"/>
      <c r="S8" s="120"/>
      <c r="T8" s="14"/>
    </row>
    <row r="9" spans="2:22" ht="19.5" customHeight="1">
      <c r="B9" s="18"/>
      <c r="C9" s="23" t="str">
        <f t="shared" ref="C9" si="1">IF(F9&lt;&gt;"","☑","☐")</f>
        <v>☐</v>
      </c>
      <c r="D9" s="144" t="s">
        <v>20</v>
      </c>
      <c r="E9" s="144"/>
      <c r="F9" s="27"/>
      <c r="G9" s="26" t="s">
        <v>21</v>
      </c>
      <c r="H9" s="22"/>
      <c r="J9" s="119"/>
      <c r="K9" s="14"/>
      <c r="L9" s="134" t="str">
        <f>IF(事前入力項目!F12="","","登録番号：T"&amp;TEXT(事前入力項目!F12,"0000000000000"))</f>
        <v/>
      </c>
      <c r="M9" s="134"/>
      <c r="N9" s="134"/>
      <c r="O9" s="134"/>
      <c r="P9" s="134"/>
      <c r="Q9" s="134"/>
      <c r="R9" s="14"/>
      <c r="S9" s="120"/>
      <c r="T9" s="14"/>
    </row>
    <row r="10" spans="2:22" ht="19.5" customHeight="1">
      <c r="B10" s="18"/>
      <c r="C10" s="28"/>
      <c r="D10" s="148"/>
      <c r="E10" s="148"/>
      <c r="F10" s="14"/>
      <c r="G10" s="29"/>
      <c r="H10" s="22"/>
      <c r="J10" s="119"/>
      <c r="K10" s="14"/>
      <c r="L10" s="135" t="str">
        <f>"電話番号："&amp;事前入力項目!F9</f>
        <v>電話番号：</v>
      </c>
      <c r="M10" s="135"/>
      <c r="N10" s="135"/>
      <c r="O10" s="135"/>
      <c r="P10" s="135"/>
      <c r="Q10" s="135"/>
      <c r="R10" s="14"/>
      <c r="S10" s="120"/>
      <c r="T10" s="14"/>
    </row>
    <row r="11" spans="2:22" ht="19.5" customHeight="1">
      <c r="B11" s="18"/>
      <c r="C11" s="19" t="str">
        <f>IF(F11&lt;&gt;"選択してください","☑","☐")</f>
        <v>☐</v>
      </c>
      <c r="D11" s="146" t="s">
        <v>7</v>
      </c>
      <c r="E11" s="146"/>
      <c r="F11" s="20" t="s">
        <v>52</v>
      </c>
      <c r="G11" s="21" t="s">
        <v>10</v>
      </c>
      <c r="H11" s="22"/>
      <c r="J11" s="119"/>
      <c r="K11" s="14"/>
      <c r="L11" s="136" t="str">
        <f>事前入力項目!F15&amp;" "&amp;事前入力項目!F16</f>
        <v xml:space="preserve"> </v>
      </c>
      <c r="M11" s="136"/>
      <c r="N11" s="136"/>
      <c r="O11" s="136"/>
      <c r="P11" s="136"/>
      <c r="Q11" s="136"/>
      <c r="R11" s="14"/>
      <c r="S11" s="120"/>
      <c r="T11" s="14"/>
    </row>
    <row r="12" spans="2:22" ht="19.5" customHeight="1">
      <c r="B12" s="18"/>
      <c r="C12" s="23" t="str">
        <f>IF(E12="","",IF(AND(F13="",F12&lt;&gt;""),"☑","☐"))</f>
        <v/>
      </c>
      <c r="D12" s="24" t="s">
        <v>19</v>
      </c>
      <c r="E12" s="30" t="str">
        <f>IF(F11="登録している","T","")</f>
        <v/>
      </c>
      <c r="F12" s="62"/>
      <c r="G12" s="63">
        <v>3110001018151</v>
      </c>
      <c r="H12" s="22"/>
      <c r="J12" s="119"/>
      <c r="K12" s="14"/>
      <c r="L12" s="137" t="str">
        <f>事前入力項目!F17&amp;"預金 "&amp;(事前入力項目!F18)</f>
        <v xml:space="preserve">預金 </v>
      </c>
      <c r="M12" s="137"/>
      <c r="N12" s="137"/>
      <c r="O12" s="137"/>
      <c r="P12" s="137"/>
      <c r="Q12" s="137"/>
      <c r="R12" s="14"/>
      <c r="S12" s="120"/>
      <c r="T12" s="14"/>
    </row>
    <row r="13" spans="2:22" ht="19.5" customHeight="1">
      <c r="B13" s="18"/>
      <c r="C13" s="28"/>
      <c r="D13" s="14"/>
      <c r="E13" s="14"/>
      <c r="F13" s="65" t="str">
        <f>IF(AND(F11="登録している",LEN(F12)&lt;&gt;13),"登録番号を13桁で入力してください（現在 "&amp;TEXT(LEN(F12),"0 桁")&amp;"）","")</f>
        <v/>
      </c>
      <c r="G13" s="29"/>
      <c r="H13" s="22"/>
      <c r="J13" s="119"/>
      <c r="K13" s="14"/>
      <c r="L13" s="137" t="str">
        <f>"口座名義："&amp;事前入力項目!F19</f>
        <v>口座名義：</v>
      </c>
      <c r="M13" s="137"/>
      <c r="N13" s="137"/>
      <c r="O13" s="137"/>
      <c r="P13" s="137"/>
      <c r="Q13" s="137"/>
      <c r="R13" s="14"/>
      <c r="S13" s="120"/>
      <c r="T13" s="14"/>
    </row>
    <row r="14" spans="2:22" ht="19.5" customHeight="1" thickBot="1">
      <c r="B14" s="18"/>
      <c r="C14" s="28"/>
      <c r="D14" s="14"/>
      <c r="E14" s="14"/>
      <c r="F14" s="14"/>
      <c r="G14" s="29"/>
      <c r="H14" s="22"/>
      <c r="J14" s="125"/>
      <c r="K14" s="126"/>
      <c r="L14" s="127"/>
      <c r="M14" s="127"/>
      <c r="N14" s="127"/>
      <c r="O14" s="127"/>
      <c r="P14" s="127"/>
      <c r="Q14" s="127"/>
      <c r="R14" s="126"/>
      <c r="S14" s="128"/>
      <c r="T14" s="14"/>
    </row>
    <row r="15" spans="2:22" ht="19.5" customHeight="1">
      <c r="B15" s="18"/>
      <c r="C15" s="19" t="str">
        <f t="shared" ref="C15:C19" si="2">IF(F15&lt;&gt;"","☑","☐")</f>
        <v>☐</v>
      </c>
      <c r="D15" s="146" t="s">
        <v>11</v>
      </c>
      <c r="E15" s="146"/>
      <c r="F15" s="20"/>
      <c r="G15" s="21" t="s">
        <v>16</v>
      </c>
      <c r="H15" s="22"/>
      <c r="T15" s="14"/>
    </row>
    <row r="16" spans="2:22" ht="19.5" customHeight="1">
      <c r="B16" s="18"/>
      <c r="C16" s="23" t="str">
        <f t="shared" si="2"/>
        <v>☐</v>
      </c>
      <c r="D16" s="144" t="s">
        <v>12</v>
      </c>
      <c r="E16" s="144"/>
      <c r="F16" s="25"/>
      <c r="G16" s="26" t="s">
        <v>60</v>
      </c>
      <c r="H16" s="22"/>
      <c r="T16" s="14"/>
    </row>
    <row r="17" spans="2:20" ht="19.5" customHeight="1">
      <c r="B17" s="18"/>
      <c r="C17" s="23" t="str">
        <f t="shared" si="2"/>
        <v>☐</v>
      </c>
      <c r="D17" s="144" t="s">
        <v>13</v>
      </c>
      <c r="E17" s="144"/>
      <c r="F17" s="25"/>
      <c r="G17" s="26" t="s">
        <v>17</v>
      </c>
      <c r="H17" s="22"/>
      <c r="T17" s="14"/>
    </row>
    <row r="18" spans="2:20" ht="19.5" customHeight="1">
      <c r="B18" s="18"/>
      <c r="C18" s="23" t="str">
        <f t="shared" si="2"/>
        <v>☐</v>
      </c>
      <c r="D18" s="144" t="s">
        <v>14</v>
      </c>
      <c r="E18" s="144"/>
      <c r="F18" s="110"/>
      <c r="G18" s="26">
        <v>44818</v>
      </c>
      <c r="H18" s="22"/>
      <c r="T18" s="14"/>
    </row>
    <row r="19" spans="2:20" ht="19.5" customHeight="1">
      <c r="B19" s="18"/>
      <c r="C19" s="23" t="str">
        <f t="shared" si="2"/>
        <v>☐</v>
      </c>
      <c r="D19" s="144" t="s">
        <v>23</v>
      </c>
      <c r="E19" s="144"/>
      <c r="F19" s="25"/>
      <c r="G19" s="26" t="s">
        <v>18</v>
      </c>
      <c r="H19" s="22"/>
      <c r="T19" s="14"/>
    </row>
    <row r="20" spans="2:20" ht="19.5" customHeight="1">
      <c r="B20" s="18"/>
      <c r="C20" s="28"/>
      <c r="D20" s="14"/>
      <c r="E20" s="14"/>
      <c r="G20" s="29"/>
      <c r="H20" s="22"/>
      <c r="R20"/>
      <c r="T20" s="14"/>
    </row>
    <row r="21" spans="2:20" ht="19.5" customHeight="1">
      <c r="B21" s="18"/>
      <c r="C21" s="143" t="str">
        <f>IF(AND(C19="☑",COUNTIF(C4:C20,"☐")&gt;0),"▪ 入力が完了していない項目があります。 ※項目名「"&amp;VLOOKUP("☐",C4:E20,2,FALSE)&amp;"」","")</f>
        <v/>
      </c>
      <c r="D21" s="143"/>
      <c r="E21" s="143"/>
      <c r="F21" s="143"/>
      <c r="G21" s="143"/>
      <c r="H21" s="22"/>
      <c r="R21"/>
      <c r="T21" s="14"/>
    </row>
    <row r="22" spans="2:20" ht="19.5" customHeight="1">
      <c r="B22" s="18"/>
      <c r="C22" s="143"/>
      <c r="D22" s="143"/>
      <c r="E22" s="143"/>
      <c r="F22" s="143"/>
      <c r="G22" s="143"/>
      <c r="H22" s="22"/>
      <c r="R22"/>
      <c r="T22" s="14"/>
    </row>
    <row r="23" spans="2:20" ht="19.5" customHeight="1">
      <c r="B23" s="18"/>
      <c r="C23" s="105"/>
      <c r="D23" s="146" t="s">
        <v>67</v>
      </c>
      <c r="E23" s="146"/>
      <c r="F23" s="106" t="s">
        <v>68</v>
      </c>
      <c r="G23" s="105"/>
      <c r="H23" s="22"/>
      <c r="R23"/>
      <c r="T23" s="14"/>
    </row>
    <row r="24" spans="2:20" ht="19.5" customHeight="1">
      <c r="B24" s="18"/>
      <c r="C24" s="107"/>
      <c r="D24" s="147" t="str">
        <f>IF(F23="その他","請求先を入力してください","")</f>
        <v/>
      </c>
      <c r="E24" s="147"/>
      <c r="F24" s="108"/>
      <c r="G24" s="107"/>
      <c r="H24" s="22"/>
      <c r="R24"/>
      <c r="T24" s="14"/>
    </row>
    <row r="25" spans="2:20" ht="19.5" customHeight="1" thickBot="1">
      <c r="B25" s="31"/>
      <c r="C25" s="32"/>
      <c r="D25" s="145"/>
      <c r="E25" s="145"/>
      <c r="F25" s="33"/>
      <c r="G25" s="34"/>
      <c r="H25" s="35"/>
      <c r="R25"/>
      <c r="T25" s="14"/>
    </row>
    <row r="26" spans="2:20" ht="17.25" customHeight="1">
      <c r="R26"/>
    </row>
    <row r="27" spans="2:20" ht="17.25" customHeight="1">
      <c r="R27"/>
    </row>
    <row r="28" spans="2:20" ht="17.25" customHeight="1">
      <c r="R28"/>
    </row>
    <row r="29" spans="2:20" ht="17.25" customHeight="1">
      <c r="R29"/>
    </row>
    <row r="30" spans="2:20" ht="17.25" customHeight="1">
      <c r="R30"/>
    </row>
    <row r="31" spans="2:20" ht="17.25" customHeight="1">
      <c r="R31"/>
    </row>
    <row r="32" spans="2:20" ht="17.25" customHeight="1">
      <c r="R32"/>
    </row>
    <row r="33" spans="18:18" ht="17.25" customHeight="1">
      <c r="R33"/>
    </row>
    <row r="34" spans="18:18" ht="17.25" customHeight="1">
      <c r="R34"/>
    </row>
    <row r="35" spans="18:18" ht="17.25" customHeight="1">
      <c r="R35"/>
    </row>
    <row r="36" spans="18:18" ht="17.25" customHeight="1">
      <c r="R36"/>
    </row>
    <row r="37" spans="18:18" ht="17.25" customHeight="1">
      <c r="R37"/>
    </row>
    <row r="38" spans="18:18">
      <c r="R38"/>
    </row>
    <row r="39" spans="18:18">
      <c r="R39"/>
    </row>
    <row r="40" spans="18:18">
      <c r="R40"/>
    </row>
    <row r="41" spans="18:18">
      <c r="R41"/>
    </row>
    <row r="42" spans="18:18">
      <c r="R42"/>
    </row>
    <row r="43" spans="18:18">
      <c r="R43"/>
    </row>
    <row r="44" spans="18:18">
      <c r="R44"/>
    </row>
    <row r="45" spans="18:18">
      <c r="R45"/>
    </row>
    <row r="46" spans="18:18">
      <c r="R46"/>
    </row>
    <row r="47" spans="18:18">
      <c r="R47"/>
    </row>
    <row r="48" spans="18:18">
      <c r="R48"/>
    </row>
    <row r="49" spans="18:18">
      <c r="R49"/>
    </row>
    <row r="50" spans="18:18">
      <c r="R50"/>
    </row>
    <row r="51" spans="18:18">
      <c r="R51"/>
    </row>
    <row r="52" spans="18:18">
      <c r="R52"/>
    </row>
  </sheetData>
  <sheetProtection sheet="1" objects="1" scenarios="1" formatCells="0" selectLockedCells="1"/>
  <mergeCells count="26">
    <mergeCell ref="D9:E9"/>
    <mergeCell ref="D11:E11"/>
    <mergeCell ref="D5:E5"/>
    <mergeCell ref="D6:E6"/>
    <mergeCell ref="D7:E7"/>
    <mergeCell ref="D8:E8"/>
    <mergeCell ref="D10:E10"/>
    <mergeCell ref="C21:G22"/>
    <mergeCell ref="D19:E19"/>
    <mergeCell ref="D25:E25"/>
    <mergeCell ref="D15:E15"/>
    <mergeCell ref="D16:E16"/>
    <mergeCell ref="D17:E17"/>
    <mergeCell ref="D18:E18"/>
    <mergeCell ref="D24:E24"/>
    <mergeCell ref="D23:E23"/>
    <mergeCell ref="K4:R4"/>
    <mergeCell ref="L5:O5"/>
    <mergeCell ref="L6:Q6"/>
    <mergeCell ref="L7:Q7"/>
    <mergeCell ref="L8:O8"/>
    <mergeCell ref="L9:Q9"/>
    <mergeCell ref="L10:Q10"/>
    <mergeCell ref="L11:Q11"/>
    <mergeCell ref="L12:Q12"/>
    <mergeCell ref="L13:Q13"/>
  </mergeCells>
  <phoneticPr fontId="1"/>
  <conditionalFormatting sqref="C24:G24">
    <cfRule type="expression" dxfId="6" priority="1">
      <formula>$F$23="その他"</formula>
    </cfRule>
  </conditionalFormatting>
  <conditionalFormatting sqref="D12">
    <cfRule type="expression" dxfId="5" priority="3">
      <formula>$F$11="登録していない"</formula>
    </cfRule>
  </conditionalFormatting>
  <conditionalFormatting sqref="F12">
    <cfRule type="expression" dxfId="4" priority="4">
      <formula>$E$12=""</formula>
    </cfRule>
  </conditionalFormatting>
  <conditionalFormatting sqref="F24">
    <cfRule type="expression" dxfId="3" priority="2">
      <formula>$F$23="その他"</formula>
    </cfRule>
  </conditionalFormatting>
  <dataValidations count="5">
    <dataValidation allowBlank="1" showInputMessage="1" showErrorMessage="1" promptTitle="ハイフン”-”ありで入力" prompt="　" sqref="F9" xr:uid="{B9164219-2107-46D0-AAEE-FECFC26566CB}"/>
    <dataValidation type="list" allowBlank="1" showInputMessage="1" showErrorMessage="1" sqref="F11" xr:uid="{3320F8A6-68F2-479D-95C3-C5991496D6FE}">
      <formula1>"選択してください,登録している,登録していない"</formula1>
    </dataValidation>
    <dataValidation type="list" allowBlank="1" showInputMessage="1" showErrorMessage="1" sqref="F17" xr:uid="{1C7DCA27-70B1-429A-87BE-805E0476D76C}">
      <formula1>"普通,当座"</formula1>
    </dataValidation>
    <dataValidation imeMode="fullKatakana" allowBlank="1" showInputMessage="1" showErrorMessage="1" sqref="F19" xr:uid="{276B2EFD-F301-4150-9501-EDB4C321A58E}"/>
    <dataValidation type="list" allowBlank="1" showInputMessage="1" showErrorMessage="1" promptTitle="請求先を変更する場合はドロップダウンリストより選択してください" prompt="高建宛の請求書の場合はこのままにしてください。_x000a_また、ドロップダウンリストに無い請求先がある場合は「その他」を選択することで任意の宛名を入力することが出来ます。" sqref="F23" xr:uid="{5BFA9BE1-5955-4B58-B5E0-4764695FE346}">
      <formula1>"株式会社 高建,高建・福田石材 共同企業体,その他"</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E378-43FF-4E74-A277-11B7A237BFEA}">
  <sheetPr codeName="Sheet2"/>
  <dimension ref="B1:O30"/>
  <sheetViews>
    <sheetView zoomScale="115" zoomScaleNormal="115" workbookViewId="0">
      <selection activeCell="B1" sqref="B1:F1"/>
    </sheetView>
  </sheetViews>
  <sheetFormatPr defaultRowHeight="14.25"/>
  <cols>
    <col min="1" max="6" width="9.140625" style="1"/>
    <col min="7" max="7" width="3.42578125" style="1" customWidth="1"/>
    <col min="8" max="8" width="13.5703125" style="1" customWidth="1"/>
    <col min="9" max="9" width="24.85546875" style="1" customWidth="1"/>
    <col min="10" max="10" width="14.28515625" style="1" customWidth="1"/>
    <col min="11" max="12" width="5.5703125" style="1" customWidth="1"/>
    <col min="13" max="14" width="9.140625" style="1"/>
    <col min="15" max="15" width="9.140625" style="75"/>
    <col min="16" max="16384" width="9.140625" style="1"/>
  </cols>
  <sheetData>
    <row r="1" spans="2:15" ht="25.5" customHeight="1">
      <c r="B1" s="150" t="s">
        <v>61</v>
      </c>
      <c r="C1" s="151"/>
      <c r="D1" s="151"/>
      <c r="E1" s="151"/>
      <c r="F1" s="151"/>
    </row>
    <row r="2" spans="2:15">
      <c r="B2" s="73" t="s">
        <v>31</v>
      </c>
      <c r="C2" s="73" t="s">
        <v>32</v>
      </c>
      <c r="D2" s="73" t="s">
        <v>32</v>
      </c>
      <c r="E2" s="73" t="s">
        <v>32</v>
      </c>
      <c r="F2" s="73" t="s">
        <v>33</v>
      </c>
    </row>
    <row r="3" spans="2:15" ht="40.5" customHeight="1">
      <c r="B3" s="74"/>
      <c r="C3" s="74"/>
      <c r="D3" s="74"/>
      <c r="E3" s="74"/>
      <c r="F3" s="74"/>
      <c r="H3" s="81">
        <f>工事請求書!D20</f>
        <v>0</v>
      </c>
      <c r="I3" s="81">
        <f t="shared" ref="I3:I17" si="0">IF(OR(H3=0),0,H3)</f>
        <v>0</v>
      </c>
      <c r="J3" s="82" t="str">
        <f>工事請求書!K20</f>
        <v/>
      </c>
      <c r="K3" s="79"/>
      <c r="L3" s="79"/>
      <c r="M3" s="79"/>
      <c r="N3" s="79"/>
      <c r="O3" s="80"/>
    </row>
    <row r="4" spans="2:15">
      <c r="H4" s="81">
        <f>工事請求書!D21</f>
        <v>0</v>
      </c>
      <c r="I4" s="81">
        <f t="shared" si="0"/>
        <v>0</v>
      </c>
      <c r="J4" s="82" t="str">
        <f>工事請求書!K21</f>
        <v/>
      </c>
      <c r="K4" s="79"/>
      <c r="L4" s="79"/>
      <c r="M4" s="79"/>
      <c r="N4" s="79"/>
      <c r="O4" s="80"/>
    </row>
    <row r="5" spans="2:15">
      <c r="B5" s="149" t="str">
        <f>IF(事前入力項目!$C$21="","水色に塗られたセルへ入力して下さい。","シート「事前入力項目」への入力が完了していません。")</f>
        <v>水色に塗られたセルへ入力して下さい。</v>
      </c>
      <c r="C5" s="149"/>
      <c r="D5" s="149"/>
      <c r="E5" s="149"/>
      <c r="F5" s="149"/>
      <c r="H5" s="81">
        <f>工事請求書!D22</f>
        <v>0</v>
      </c>
      <c r="I5" s="81">
        <f t="shared" si="0"/>
        <v>0</v>
      </c>
      <c r="J5" s="82" t="str">
        <f>工事請求書!K22</f>
        <v/>
      </c>
      <c r="K5" s="79"/>
      <c r="L5" s="79"/>
      <c r="M5" s="79"/>
      <c r="N5" s="79"/>
      <c r="O5" s="80"/>
    </row>
    <row r="6" spans="2:15">
      <c r="H6" s="81">
        <f>工事請求書!D23</f>
        <v>0</v>
      </c>
      <c r="I6" s="81">
        <f t="shared" si="0"/>
        <v>0</v>
      </c>
      <c r="J6" s="82" t="str">
        <f>工事請求書!K23</f>
        <v/>
      </c>
      <c r="K6" s="79"/>
      <c r="L6" s="79" t="s">
        <v>55</v>
      </c>
      <c r="M6" s="79" t="s">
        <v>56</v>
      </c>
      <c r="N6" s="79" t="s">
        <v>57</v>
      </c>
      <c r="O6" s="80" t="s">
        <v>58</v>
      </c>
    </row>
    <row r="7" spans="2:15">
      <c r="C7" s="76"/>
      <c r="D7" s="76"/>
      <c r="E7" s="76"/>
      <c r="G7" s="76"/>
      <c r="H7" s="81">
        <f>工事請求書!D24</f>
        <v>0</v>
      </c>
      <c r="I7" s="81">
        <f t="shared" si="0"/>
        <v>0</v>
      </c>
      <c r="J7" s="82" t="str">
        <f>工事請求書!K24</f>
        <v/>
      </c>
      <c r="K7" s="79"/>
      <c r="L7" s="79">
        <f>IF(O7=0,0,RANK(O7,$O$7:$O$8))</f>
        <v>0</v>
      </c>
      <c r="M7" s="79" t="s">
        <v>53</v>
      </c>
      <c r="N7" s="79">
        <v>0</v>
      </c>
      <c r="O7" s="80">
        <f>SUMIF(工事請求書!$M$20:$N$34,高建使用欄!M7,工事請求書!$K$20:$L$34)</f>
        <v>0</v>
      </c>
    </row>
    <row r="8" spans="2:15">
      <c r="C8" s="76"/>
      <c r="D8" s="76"/>
      <c r="E8" s="76"/>
      <c r="G8" s="76"/>
      <c r="H8" s="81">
        <f>工事請求書!D25</f>
        <v>0</v>
      </c>
      <c r="I8" s="81">
        <f t="shared" si="0"/>
        <v>0</v>
      </c>
      <c r="J8" s="82" t="str">
        <f>工事請求書!K25</f>
        <v/>
      </c>
      <c r="K8" s="79"/>
      <c r="L8" s="79">
        <f>IF(O8=0,0,RANK(O8,$O$7:$O$8))</f>
        <v>0</v>
      </c>
      <c r="M8" s="79" t="s">
        <v>54</v>
      </c>
      <c r="N8" s="83">
        <v>0.08</v>
      </c>
      <c r="O8" s="80">
        <f>SUMIF(工事請求書!$M$20:$N$34,高建使用欄!M8,工事請求書!$K$20:$L$34)</f>
        <v>0</v>
      </c>
    </row>
    <row r="9" spans="2:15">
      <c r="C9" s="76"/>
      <c r="D9" s="76"/>
      <c r="E9" s="76"/>
      <c r="G9" s="76"/>
      <c r="H9" s="81">
        <f>工事請求書!D26</f>
        <v>0</v>
      </c>
      <c r="I9" s="81">
        <f t="shared" si="0"/>
        <v>0</v>
      </c>
      <c r="J9" s="82" t="str">
        <f>工事請求書!K26</f>
        <v/>
      </c>
      <c r="K9" s="79"/>
      <c r="L9" s="79"/>
      <c r="M9" s="79"/>
      <c r="N9" s="79"/>
      <c r="O9" s="80"/>
    </row>
    <row r="10" spans="2:15">
      <c r="C10" s="76"/>
      <c r="D10" s="76"/>
      <c r="E10" s="76"/>
      <c r="G10" s="76"/>
      <c r="H10" s="81">
        <f>工事請求書!D27</f>
        <v>0</v>
      </c>
      <c r="I10" s="81">
        <f t="shared" si="0"/>
        <v>0</v>
      </c>
      <c r="J10" s="82" t="str">
        <f>工事請求書!K27</f>
        <v/>
      </c>
      <c r="K10" s="79"/>
      <c r="L10" s="79"/>
      <c r="M10" s="79"/>
      <c r="N10" s="79"/>
      <c r="O10" s="80"/>
    </row>
    <row r="11" spans="2:15">
      <c r="C11" s="76"/>
      <c r="D11" s="76"/>
      <c r="E11" s="76"/>
      <c r="G11" s="76"/>
      <c r="H11" s="81">
        <f>工事請求書!D28</f>
        <v>0</v>
      </c>
      <c r="I11" s="81">
        <f t="shared" si="0"/>
        <v>0</v>
      </c>
      <c r="J11" s="82" t="str">
        <f>工事請求書!K28</f>
        <v/>
      </c>
      <c r="K11" s="79"/>
      <c r="L11" s="79"/>
      <c r="M11" s="79"/>
      <c r="N11" s="79"/>
      <c r="O11" s="80"/>
    </row>
    <row r="12" spans="2:15">
      <c r="C12" s="76"/>
      <c r="D12" s="76"/>
      <c r="E12" s="76"/>
      <c r="G12" s="76"/>
      <c r="H12" s="81">
        <f>工事請求書!D29</f>
        <v>0</v>
      </c>
      <c r="I12" s="81">
        <f t="shared" si="0"/>
        <v>0</v>
      </c>
      <c r="J12" s="82" t="str">
        <f>工事請求書!K29</f>
        <v/>
      </c>
      <c r="K12" s="79"/>
      <c r="L12" s="79"/>
      <c r="M12" s="79"/>
      <c r="N12" s="79"/>
      <c r="O12" s="80"/>
    </row>
    <row r="13" spans="2:15">
      <c r="C13" s="76"/>
      <c r="D13" s="76"/>
      <c r="E13" s="76"/>
      <c r="G13" s="76"/>
      <c r="H13" s="81">
        <f>工事請求書!D30</f>
        <v>0</v>
      </c>
      <c r="I13" s="81">
        <f t="shared" si="0"/>
        <v>0</v>
      </c>
      <c r="J13" s="82" t="str">
        <f>工事請求書!K30</f>
        <v/>
      </c>
      <c r="K13" s="79"/>
      <c r="L13" s="79"/>
      <c r="M13" s="79"/>
      <c r="N13" s="79"/>
      <c r="O13" s="80"/>
    </row>
    <row r="14" spans="2:15">
      <c r="C14" s="76"/>
      <c r="D14" s="76"/>
      <c r="E14" s="76"/>
      <c r="G14" s="76"/>
      <c r="H14" s="81">
        <f>工事請求書!D31</f>
        <v>0</v>
      </c>
      <c r="I14" s="81">
        <f t="shared" si="0"/>
        <v>0</v>
      </c>
      <c r="J14" s="82" t="str">
        <f>工事請求書!K31</f>
        <v/>
      </c>
      <c r="K14" s="79"/>
      <c r="L14" s="79"/>
      <c r="M14" s="79"/>
      <c r="N14" s="79"/>
      <c r="O14" s="80"/>
    </row>
    <row r="15" spans="2:15">
      <c r="C15" s="76"/>
      <c r="D15" s="76"/>
      <c r="E15" s="76"/>
      <c r="G15" s="76"/>
      <c r="H15" s="81">
        <f>工事請求書!D32</f>
        <v>0</v>
      </c>
      <c r="I15" s="81">
        <f t="shared" si="0"/>
        <v>0</v>
      </c>
      <c r="J15" s="82" t="str">
        <f>工事請求書!K32</f>
        <v/>
      </c>
      <c r="K15" s="79"/>
      <c r="L15" s="79"/>
      <c r="M15" s="79"/>
      <c r="N15" s="79"/>
      <c r="O15" s="80"/>
    </row>
    <row r="16" spans="2:15">
      <c r="C16" s="76"/>
      <c r="D16" s="76"/>
      <c r="E16" s="76"/>
      <c r="G16" s="76"/>
      <c r="H16" s="81">
        <f>工事請求書!D33</f>
        <v>0</v>
      </c>
      <c r="I16" s="81">
        <f t="shared" si="0"/>
        <v>0</v>
      </c>
      <c r="J16" s="82" t="str">
        <f>工事請求書!K33</f>
        <v/>
      </c>
      <c r="K16" s="79"/>
      <c r="L16" s="79"/>
      <c r="M16" s="79"/>
      <c r="N16" s="79"/>
      <c r="O16" s="80"/>
    </row>
    <row r="17" spans="2:15">
      <c r="C17" s="76"/>
      <c r="D17" s="76"/>
      <c r="E17" s="76"/>
      <c r="G17" s="76"/>
      <c r="H17" s="81">
        <f>工事請求書!D34</f>
        <v>0</v>
      </c>
      <c r="I17" s="81">
        <f t="shared" si="0"/>
        <v>0</v>
      </c>
      <c r="J17" s="82" t="str">
        <f>工事請求書!K34</f>
        <v/>
      </c>
      <c r="K17" s="79"/>
      <c r="L17" s="79"/>
      <c r="M17" s="79"/>
      <c r="N17" s="79"/>
      <c r="O17" s="80"/>
    </row>
    <row r="18" spans="2:15">
      <c r="C18" s="76"/>
      <c r="D18" s="76"/>
      <c r="E18" s="76"/>
      <c r="G18" s="76"/>
      <c r="H18" s="76"/>
      <c r="I18" s="76"/>
    </row>
    <row r="19" spans="2:15">
      <c r="C19" s="76"/>
      <c r="D19" s="76"/>
      <c r="E19" s="76"/>
      <c r="G19" s="76"/>
      <c r="H19" s="76"/>
    </row>
    <row r="20" spans="2:15">
      <c r="C20" s="76"/>
      <c r="D20" s="76"/>
      <c r="E20" s="76"/>
      <c r="G20" s="76"/>
      <c r="H20" s="76"/>
    </row>
    <row r="21" spans="2:15">
      <c r="C21" s="76"/>
      <c r="D21" s="76"/>
      <c r="E21" s="76"/>
      <c r="G21" s="76"/>
      <c r="H21" s="76"/>
    </row>
    <row r="22" spans="2:15">
      <c r="B22" s="76"/>
      <c r="C22" s="76"/>
      <c r="D22" s="76"/>
      <c r="E22" s="76"/>
      <c r="G22" s="76"/>
      <c r="H22" s="76"/>
    </row>
    <row r="23" spans="2:15">
      <c r="B23" s="76"/>
      <c r="C23" s="76"/>
      <c r="D23" s="76"/>
      <c r="E23" s="76"/>
      <c r="F23" s="76"/>
      <c r="G23" s="76"/>
      <c r="H23" s="76"/>
    </row>
    <row r="24" spans="2:15">
      <c r="B24" s="76"/>
      <c r="C24" s="76"/>
      <c r="D24" s="76"/>
      <c r="E24" s="76"/>
      <c r="F24" s="76"/>
      <c r="G24" s="76"/>
      <c r="H24" s="76"/>
    </row>
    <row r="25" spans="2:15">
      <c r="B25" s="76"/>
      <c r="C25" s="76"/>
      <c r="D25" s="76"/>
      <c r="E25" s="76"/>
      <c r="F25" s="76"/>
      <c r="G25" s="76"/>
      <c r="H25" s="76"/>
    </row>
    <row r="26" spans="2:15">
      <c r="B26" s="76"/>
      <c r="C26" s="76"/>
      <c r="D26" s="76"/>
      <c r="E26" s="76"/>
      <c r="F26" s="76"/>
      <c r="G26" s="76"/>
      <c r="H26" s="76"/>
    </row>
    <row r="27" spans="2:15">
      <c r="B27" s="76"/>
      <c r="C27" s="76"/>
      <c r="D27" s="76"/>
      <c r="E27" s="76"/>
      <c r="F27" s="76"/>
      <c r="G27" s="76"/>
      <c r="H27" s="76"/>
    </row>
    <row r="28" spans="2:15">
      <c r="B28" s="76"/>
      <c r="C28" s="76"/>
      <c r="D28" s="76"/>
      <c r="E28" s="76"/>
      <c r="F28" s="76"/>
      <c r="G28" s="76"/>
      <c r="H28" s="76"/>
    </row>
    <row r="29" spans="2:15">
      <c r="B29" s="76"/>
      <c r="C29" s="76"/>
      <c r="D29" s="76"/>
      <c r="E29" s="76"/>
      <c r="F29" s="76"/>
      <c r="G29" s="76"/>
      <c r="H29" s="76"/>
    </row>
    <row r="30" spans="2:15">
      <c r="B30" s="76"/>
      <c r="C30" s="76"/>
      <c r="D30" s="76"/>
      <c r="E30" s="76"/>
      <c r="F30" s="76"/>
      <c r="G30" s="76"/>
      <c r="H30" s="76"/>
    </row>
  </sheetData>
  <sheetProtection sheet="1" objects="1" scenarios="1" selectLockedCells="1" selectUnlockedCells="1"/>
  <mergeCells count="2">
    <mergeCell ref="B5:F5"/>
    <mergeCell ref="B1:F1"/>
  </mergeCells>
  <phoneticPr fontId="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7FE4B-D0DE-4002-968A-28BCE451EB31}">
  <sheetPr codeName="Sheet3"/>
  <dimension ref="A1:Q44"/>
  <sheetViews>
    <sheetView zoomScaleNormal="100" workbookViewId="0">
      <selection sqref="A1:N1"/>
    </sheetView>
  </sheetViews>
  <sheetFormatPr defaultColWidth="9.140625" defaultRowHeight="14.25"/>
  <cols>
    <col min="1" max="1" width="5.5703125" customWidth="1"/>
    <col min="2" max="2" width="3.5703125" customWidth="1"/>
    <col min="3" max="3" width="10" customWidth="1"/>
    <col min="4" max="4" width="4.140625" customWidth="1"/>
    <col min="5" max="5" width="6.85546875" customWidth="1"/>
    <col min="6" max="6" width="8" customWidth="1"/>
    <col min="7" max="7" width="5.85546875" customWidth="1"/>
    <col min="8" max="8" width="5.28515625" customWidth="1"/>
    <col min="9" max="9" width="4" customWidth="1"/>
    <col min="10" max="10" width="16.7109375" customWidth="1"/>
    <col min="11" max="11" width="11" customWidth="1"/>
    <col min="12" max="12" width="2.85546875" customWidth="1"/>
    <col min="13" max="13" width="3.5703125" customWidth="1"/>
    <col min="14" max="14" width="5.5703125" customWidth="1"/>
    <col min="16" max="16" width="19.7109375" customWidth="1"/>
    <col min="17" max="17" width="12.7109375" customWidth="1"/>
  </cols>
  <sheetData>
    <row r="1" spans="1:17" ht="19.5" customHeight="1">
      <c r="A1" s="198">
        <v>45535</v>
      </c>
      <c r="B1" s="198"/>
      <c r="C1" s="198"/>
      <c r="D1" s="198"/>
      <c r="E1" s="198"/>
      <c r="F1" s="198"/>
      <c r="G1" s="198"/>
      <c r="H1" s="198"/>
      <c r="I1" s="198"/>
      <c r="J1" s="198"/>
      <c r="K1" s="198"/>
      <c r="L1" s="198"/>
      <c r="M1" s="198"/>
      <c r="N1" s="198"/>
    </row>
    <row r="2" spans="1:17" ht="16.5" customHeight="1">
      <c r="A2" s="1"/>
      <c r="B2" s="1"/>
      <c r="C2" s="1"/>
      <c r="D2" s="1"/>
      <c r="E2" s="1"/>
      <c r="F2" s="1"/>
      <c r="G2" s="1"/>
      <c r="H2" s="1"/>
      <c r="I2" s="1"/>
      <c r="J2" s="1"/>
      <c r="K2" s="1"/>
      <c r="L2" s="1"/>
      <c r="M2" s="1"/>
      <c r="N2" s="1"/>
    </row>
    <row r="3" spans="1:17" ht="16.5" customHeight="1">
      <c r="A3" s="1"/>
      <c r="B3" s="201" t="s">
        <v>26</v>
      </c>
      <c r="C3" s="201"/>
      <c r="D3" s="201"/>
      <c r="E3" s="201"/>
      <c r="F3" s="201"/>
      <c r="G3" s="201"/>
      <c r="H3" s="201"/>
      <c r="I3" s="201"/>
      <c r="J3" s="201"/>
      <c r="K3" s="201"/>
      <c r="L3" s="201"/>
      <c r="M3" s="201"/>
      <c r="N3" s="47"/>
    </row>
    <row r="4" spans="1:17" ht="16.5" customHeight="1" thickBot="1">
      <c r="A4" s="47"/>
      <c r="B4" s="201"/>
      <c r="C4" s="201"/>
      <c r="D4" s="201"/>
      <c r="E4" s="201"/>
      <c r="F4" s="201"/>
      <c r="G4" s="201"/>
      <c r="H4" s="201"/>
      <c r="I4" s="201"/>
      <c r="J4" s="201"/>
      <c r="K4" s="201"/>
      <c r="L4" s="201"/>
      <c r="M4" s="201"/>
      <c r="N4" s="47"/>
    </row>
    <row r="5" spans="1:17" ht="16.5" customHeight="1">
      <c r="A5" s="1"/>
      <c r="B5" s="204" t="str">
        <f>IF(事前入力項目!F23="その他",事前入力項目!$F$24,事前入力項目!$F$23)&amp;"　御中"</f>
        <v>株式会社 高建　御中</v>
      </c>
      <c r="C5" s="204"/>
      <c r="D5" s="204"/>
      <c r="E5" s="204"/>
      <c r="F5" s="204"/>
      <c r="G5" s="204"/>
      <c r="H5" s="204"/>
      <c r="I5" s="38"/>
      <c r="J5" s="38"/>
      <c r="K5" s="38"/>
      <c r="L5" s="38"/>
      <c r="M5" s="38"/>
      <c r="N5" s="1"/>
      <c r="P5" s="261" t="s">
        <v>81</v>
      </c>
      <c r="Q5" s="262"/>
    </row>
    <row r="6" spans="1:17" ht="16.5" customHeight="1" thickBot="1">
      <c r="A6" s="1"/>
      <c r="B6" s="204"/>
      <c r="C6" s="204"/>
      <c r="D6" s="204"/>
      <c r="E6" s="204"/>
      <c r="F6" s="204"/>
      <c r="G6" s="204"/>
      <c r="H6" s="204"/>
      <c r="I6" s="38"/>
      <c r="J6" s="38"/>
      <c r="K6" s="38"/>
      <c r="L6" s="38"/>
      <c r="M6" s="38"/>
      <c r="N6" s="1"/>
      <c r="P6" s="263"/>
      <c r="Q6" s="264"/>
    </row>
    <row r="7" spans="1:17" ht="16.5" customHeight="1">
      <c r="A7" s="1"/>
      <c r="B7" s="204"/>
      <c r="C7" s="204"/>
      <c r="D7" s="204"/>
      <c r="E7" s="204"/>
      <c r="F7" s="204"/>
      <c r="G7" s="204"/>
      <c r="H7" s="204"/>
      <c r="I7" s="1"/>
      <c r="J7" s="1"/>
      <c r="K7" s="1"/>
      <c r="L7" s="1"/>
      <c r="M7" s="1"/>
      <c r="N7" s="1"/>
    </row>
    <row r="8" spans="1:17" ht="16.5" customHeight="1">
      <c r="A8" s="1"/>
      <c r="B8" s="204"/>
      <c r="C8" s="204"/>
      <c r="D8" s="204"/>
      <c r="E8" s="204"/>
      <c r="F8" s="204"/>
      <c r="G8" s="204"/>
      <c r="H8" s="204"/>
      <c r="I8" s="1"/>
      <c r="J8" s="200" t="str">
        <f>TEXT(SUBSTITUTE(事前入力項目!F7,"-",""),"〒000-0000")</f>
        <v/>
      </c>
      <c r="K8" s="200"/>
      <c r="L8" s="200"/>
      <c r="M8" s="1"/>
      <c r="N8" s="1"/>
      <c r="P8" s="129" t="s">
        <v>71</v>
      </c>
      <c r="Q8" s="130"/>
    </row>
    <row r="9" spans="1:17" ht="19.5" customHeight="1">
      <c r="A9" s="1"/>
      <c r="B9" s="67"/>
      <c r="C9" s="67"/>
      <c r="D9" s="194"/>
      <c r="E9" s="194"/>
      <c r="F9" s="194"/>
      <c r="G9" s="194"/>
      <c r="H9" s="194"/>
      <c r="I9" s="1"/>
      <c r="J9" s="203">
        <f>事前入力項目!F8</f>
        <v>0</v>
      </c>
      <c r="K9" s="203"/>
      <c r="L9" s="203"/>
      <c r="M9" s="203"/>
      <c r="N9" s="203"/>
    </row>
    <row r="10" spans="1:17" ht="19.5" customHeight="1">
      <c r="A10" s="1"/>
      <c r="B10" s="164" t="s">
        <v>29</v>
      </c>
      <c r="C10" s="164"/>
      <c r="D10" s="195"/>
      <c r="E10" s="195"/>
      <c r="F10" s="195"/>
      <c r="G10" s="195"/>
      <c r="H10" s="195"/>
      <c r="I10" s="1"/>
      <c r="J10" s="202">
        <f>事前入力項目!F5</f>
        <v>0</v>
      </c>
      <c r="K10" s="202"/>
      <c r="L10" s="202"/>
      <c r="M10" s="202"/>
      <c r="N10" s="202"/>
    </row>
    <row r="11" spans="1:17" ht="19.5" customHeight="1">
      <c r="A11" s="1"/>
      <c r="B11" s="165" t="s">
        <v>24</v>
      </c>
      <c r="C11" s="165"/>
      <c r="D11" s="157"/>
      <c r="E11" s="157"/>
      <c r="F11" s="157"/>
      <c r="G11" s="157"/>
      <c r="H11" s="157"/>
      <c r="I11" s="1"/>
      <c r="J11" s="205">
        <f>事前入力項目!F6</f>
        <v>0</v>
      </c>
      <c r="K11" s="205"/>
      <c r="L11" s="205"/>
      <c r="M11" s="205"/>
      <c r="N11" s="205"/>
    </row>
    <row r="12" spans="1:17" ht="18.75" customHeight="1">
      <c r="A12" s="1"/>
      <c r="B12" s="162" t="s">
        <v>28</v>
      </c>
      <c r="C12" s="162"/>
      <c r="D12" s="162"/>
      <c r="E12" s="66"/>
      <c r="F12" s="158">
        <f>K28</f>
        <v>0</v>
      </c>
      <c r="G12" s="158"/>
      <c r="H12" s="158"/>
      <c r="I12" s="1"/>
      <c r="J12" s="199" t="str">
        <f>IF(事前入力項目!F12="","","登録番号：T"&amp;事前入力項目!F12)</f>
        <v/>
      </c>
      <c r="K12" s="199"/>
      <c r="L12" s="199"/>
      <c r="M12" s="199"/>
      <c r="N12" s="1"/>
    </row>
    <row r="13" spans="1:17" ht="18.75" customHeight="1" thickBot="1">
      <c r="A13" s="1"/>
      <c r="B13" s="163"/>
      <c r="C13" s="163"/>
      <c r="D13" s="163"/>
      <c r="E13" s="57"/>
      <c r="F13" s="159"/>
      <c r="G13" s="159"/>
      <c r="H13" s="159"/>
      <c r="I13" s="1"/>
      <c r="J13" s="197" t="str">
        <f>"電話番号："&amp;事前入力項目!F9</f>
        <v>電話番号：</v>
      </c>
      <c r="K13" s="197"/>
      <c r="L13" s="197"/>
      <c r="N13" s="1"/>
    </row>
    <row r="14" spans="1:17" ht="18.75" customHeight="1">
      <c r="A14" s="1"/>
      <c r="B14" s="164" t="s">
        <v>25</v>
      </c>
      <c r="C14" s="164"/>
      <c r="D14" s="164"/>
      <c r="E14" s="41"/>
      <c r="F14" s="160">
        <f>K27</f>
        <v>0</v>
      </c>
      <c r="G14" s="160"/>
      <c r="H14" s="160"/>
      <c r="I14" s="1"/>
      <c r="J14" s="197" t="str">
        <f>事前入力項目!F15&amp;" "&amp;事前入力項目!F16&amp;" 【"&amp;事前入力項目!F17&amp;" "&amp;事前入力項目!F18&amp;"】"</f>
        <v xml:space="preserve">  【 】</v>
      </c>
      <c r="K14" s="197"/>
      <c r="L14" s="197"/>
      <c r="M14" s="197"/>
      <c r="N14" s="197"/>
    </row>
    <row r="15" spans="1:17" ht="18.75" customHeight="1">
      <c r="A15" s="1"/>
      <c r="B15" s="165" t="s">
        <v>42</v>
      </c>
      <c r="C15" s="165"/>
      <c r="D15" s="165"/>
      <c r="E15" s="42"/>
      <c r="F15" s="161">
        <f>K26</f>
        <v>0</v>
      </c>
      <c r="G15" s="161"/>
      <c r="H15" s="161"/>
      <c r="I15" s="1"/>
      <c r="J15" s="196" t="str">
        <f>"口座名義："&amp;事前入力項目!F19</f>
        <v>口座名義：</v>
      </c>
      <c r="K15" s="196"/>
      <c r="L15" s="196"/>
      <c r="M15" s="196"/>
      <c r="N15" s="196"/>
    </row>
    <row r="16" spans="1:17" ht="18.75" customHeight="1">
      <c r="A16" s="1"/>
      <c r="B16" s="44"/>
      <c r="C16" s="44"/>
      <c r="D16" s="44"/>
      <c r="E16" s="44"/>
      <c r="F16" s="45"/>
      <c r="G16" s="45"/>
      <c r="H16" s="45"/>
      <c r="I16" s="1"/>
      <c r="J16" s="40"/>
      <c r="K16" s="40"/>
      <c r="L16" s="40"/>
      <c r="M16" s="39"/>
      <c r="N16" s="1"/>
    </row>
    <row r="17" spans="1:14" ht="16.5" customHeight="1">
      <c r="A17" s="1"/>
      <c r="B17" s="48"/>
      <c r="C17" s="48"/>
      <c r="D17" s="48"/>
      <c r="E17" s="48"/>
      <c r="F17" s="48"/>
      <c r="G17" s="48"/>
      <c r="H17" s="1"/>
      <c r="I17" s="1"/>
      <c r="J17" s="1"/>
      <c r="K17" s="1"/>
      <c r="L17" s="1"/>
      <c r="M17" s="1"/>
      <c r="N17" s="1"/>
    </row>
    <row r="18" spans="1:14" ht="16.5" customHeight="1">
      <c r="A18" s="1"/>
      <c r="B18" s="1"/>
      <c r="C18" s="1"/>
      <c r="D18" s="1"/>
      <c r="E18" s="1"/>
      <c r="F18" s="1"/>
      <c r="G18" s="1"/>
      <c r="H18" s="1"/>
      <c r="I18" s="1"/>
      <c r="J18" s="1"/>
      <c r="K18" s="1"/>
      <c r="L18" s="1"/>
      <c r="M18" s="1"/>
      <c r="N18" s="1"/>
    </row>
    <row r="19" spans="1:14" ht="16.5" customHeight="1" thickBot="1">
      <c r="A19" s="1"/>
      <c r="B19" s="49" t="s">
        <v>37</v>
      </c>
      <c r="C19" s="2"/>
      <c r="D19" s="2"/>
      <c r="E19" s="2"/>
      <c r="F19" s="2"/>
      <c r="G19" s="2"/>
      <c r="H19" s="2"/>
      <c r="I19" s="2"/>
      <c r="J19" s="2"/>
      <c r="K19" s="2"/>
      <c r="L19" s="2"/>
      <c r="M19" s="2"/>
      <c r="N19" s="1"/>
    </row>
    <row r="20" spans="1:14" ht="16.5" customHeight="1">
      <c r="A20" s="1"/>
      <c r="B20" s="1"/>
      <c r="C20" s="71"/>
      <c r="D20" s="71"/>
      <c r="E20" s="71"/>
      <c r="F20" s="71"/>
      <c r="G20" s="71"/>
      <c r="H20" s="1"/>
      <c r="I20" s="1"/>
      <c r="J20" s="1"/>
      <c r="K20" s="1"/>
      <c r="L20" s="1"/>
      <c r="M20" s="1"/>
      <c r="N20" s="1"/>
    </row>
    <row r="21" spans="1:14" ht="16.5" customHeight="1">
      <c r="A21" s="1"/>
      <c r="B21" s="1"/>
      <c r="C21" s="1"/>
      <c r="D21" s="1"/>
      <c r="E21" s="1"/>
      <c r="F21" s="1"/>
      <c r="G21" s="1"/>
      <c r="H21" s="1"/>
      <c r="I21" s="1"/>
      <c r="J21" s="1"/>
      <c r="K21" s="1"/>
      <c r="L21" s="1"/>
      <c r="M21" s="1"/>
      <c r="N21" s="1"/>
    </row>
    <row r="22" spans="1:14" ht="26.25" customHeight="1">
      <c r="A22" s="1"/>
      <c r="B22" s="1"/>
      <c r="C22" s="193" t="s">
        <v>34</v>
      </c>
      <c r="D22" s="193"/>
      <c r="E22" s="193"/>
      <c r="F22" s="193"/>
      <c r="G22" s="193"/>
      <c r="H22" s="1"/>
      <c r="I22" s="168" t="s">
        <v>36</v>
      </c>
      <c r="J22" s="168"/>
      <c r="K22" s="168"/>
      <c r="L22" s="168"/>
      <c r="M22" s="1"/>
      <c r="N22" s="1"/>
    </row>
    <row r="23" spans="1:14" ht="26.25" customHeight="1">
      <c r="A23" s="1"/>
      <c r="B23" s="1"/>
      <c r="C23" s="169" t="s">
        <v>43</v>
      </c>
      <c r="D23" s="170"/>
      <c r="E23" s="172"/>
      <c r="F23" s="172"/>
      <c r="G23" s="173"/>
      <c r="H23" s="72"/>
      <c r="I23" s="153" t="s">
        <v>40</v>
      </c>
      <c r="J23" s="154"/>
      <c r="K23" s="155">
        <f>F28</f>
        <v>0</v>
      </c>
      <c r="L23" s="156"/>
      <c r="M23" s="1"/>
      <c r="N23" s="1"/>
    </row>
    <row r="24" spans="1:14" ht="26.25" customHeight="1">
      <c r="A24" s="1"/>
      <c r="B24" s="1"/>
      <c r="C24" s="191" t="s">
        <v>25</v>
      </c>
      <c r="D24" s="192"/>
      <c r="E24" s="189">
        <f>ROUNDDOWN(E23*10%,0)</f>
        <v>0</v>
      </c>
      <c r="F24" s="189"/>
      <c r="G24" s="190"/>
      <c r="H24" s="72"/>
      <c r="I24" s="182" t="s">
        <v>38</v>
      </c>
      <c r="J24" s="50" t="s">
        <v>40</v>
      </c>
      <c r="K24" s="174"/>
      <c r="L24" s="175"/>
      <c r="M24" s="1"/>
      <c r="N24" s="1"/>
    </row>
    <row r="25" spans="1:14" ht="26.25" customHeight="1" thickBot="1">
      <c r="A25" s="1"/>
      <c r="B25" s="1"/>
      <c r="C25" s="191" t="s">
        <v>27</v>
      </c>
      <c r="D25" s="192"/>
      <c r="E25" s="189">
        <f>SUM(E23:G24)</f>
        <v>0</v>
      </c>
      <c r="F25" s="189"/>
      <c r="G25" s="190"/>
      <c r="H25" s="72"/>
      <c r="I25" s="182"/>
      <c r="J25" s="51" t="s">
        <v>39</v>
      </c>
      <c r="K25" s="176">
        <f>ROUNDDOWN(K24*10%,0)</f>
        <v>0</v>
      </c>
      <c r="L25" s="177"/>
      <c r="M25" s="1"/>
      <c r="N25" s="1"/>
    </row>
    <row r="26" spans="1:14" ht="26.25" customHeight="1">
      <c r="A26" s="1"/>
      <c r="B26" s="1"/>
      <c r="C26" s="168" t="s">
        <v>35</v>
      </c>
      <c r="D26" s="168"/>
      <c r="E26" s="168"/>
      <c r="F26" s="168"/>
      <c r="G26" s="168"/>
      <c r="H26" s="72"/>
      <c r="I26" s="183" t="s">
        <v>41</v>
      </c>
      <c r="J26" s="53" t="s">
        <v>42</v>
      </c>
      <c r="K26" s="178">
        <f>K23-K24</f>
        <v>0</v>
      </c>
      <c r="L26" s="179"/>
      <c r="M26" s="1"/>
      <c r="N26" s="1"/>
    </row>
    <row r="27" spans="1:14" ht="26.25" customHeight="1" thickBot="1">
      <c r="A27" s="1"/>
      <c r="B27" s="1"/>
      <c r="C27" s="169" t="s">
        <v>44</v>
      </c>
      <c r="D27" s="170"/>
      <c r="E27" s="171"/>
      <c r="F27" s="172"/>
      <c r="G27" s="173"/>
      <c r="H27" s="72"/>
      <c r="I27" s="184"/>
      <c r="J27" s="54" t="s">
        <v>25</v>
      </c>
      <c r="K27" s="180">
        <f>ROUNDDOWN(K26*10%,0)+Q8</f>
        <v>0</v>
      </c>
      <c r="L27" s="181"/>
      <c r="M27" s="1"/>
      <c r="N27" s="1"/>
    </row>
    <row r="28" spans="1:14" ht="26.25" customHeight="1" thickTop="1" thickBot="1">
      <c r="A28" s="1"/>
      <c r="B28" s="1"/>
      <c r="C28" s="191" t="s">
        <v>62</v>
      </c>
      <c r="D28" s="192"/>
      <c r="E28" s="64">
        <v>0.9</v>
      </c>
      <c r="F28" s="189">
        <f>IF(E28=100%,E27,ROUNDDOWN(E27*E28,-4))</f>
        <v>0</v>
      </c>
      <c r="G28" s="190"/>
      <c r="H28" s="1"/>
      <c r="I28" s="185"/>
      <c r="J28" s="52" t="s">
        <v>28</v>
      </c>
      <c r="K28" s="166">
        <f>SUM(K26:L27)</f>
        <v>0</v>
      </c>
      <c r="L28" s="167"/>
      <c r="M28" s="1"/>
      <c r="N28" s="1"/>
    </row>
    <row r="29" spans="1:14" ht="22.5" customHeight="1">
      <c r="A29" s="1"/>
      <c r="B29" s="1"/>
      <c r="C29" s="186" t="s">
        <v>51</v>
      </c>
      <c r="D29" s="187"/>
      <c r="E29" s="188"/>
      <c r="F29" s="187"/>
      <c r="G29" s="187"/>
      <c r="H29" s="1"/>
      <c r="I29" s="1"/>
      <c r="J29" s="1"/>
      <c r="K29" s="1"/>
      <c r="L29" s="1"/>
      <c r="M29" s="1"/>
      <c r="N29" s="1"/>
    </row>
    <row r="30" spans="1:14" ht="18.75" customHeight="1">
      <c r="A30" s="1"/>
      <c r="B30" s="1"/>
      <c r="C30" s="1"/>
      <c r="D30" s="1"/>
      <c r="E30" s="1"/>
      <c r="F30" s="70"/>
      <c r="G30" s="70"/>
      <c r="H30" s="1"/>
      <c r="I30" s="1"/>
      <c r="J30" s="1"/>
      <c r="K30" s="70"/>
      <c r="L30" s="70"/>
      <c r="M30" s="1"/>
      <c r="N30" s="1"/>
    </row>
    <row r="31" spans="1:14" ht="18.75" customHeight="1">
      <c r="A31" s="1"/>
      <c r="B31" s="1"/>
      <c r="C31" s="1"/>
      <c r="D31" s="1"/>
      <c r="E31" s="1"/>
      <c r="F31" s="1"/>
      <c r="G31" s="1"/>
      <c r="H31" s="1"/>
      <c r="I31" s="1"/>
      <c r="J31" s="1"/>
      <c r="K31" s="70"/>
      <c r="L31" s="70"/>
      <c r="M31" s="1"/>
      <c r="N31" s="1"/>
    </row>
    <row r="32" spans="1:14" ht="16.5" customHeight="1">
      <c r="A32" s="1"/>
      <c r="B32" s="152" t="s">
        <v>30</v>
      </c>
      <c r="C32" s="152"/>
      <c r="D32" s="152"/>
      <c r="E32" s="152"/>
      <c r="F32" s="152"/>
      <c r="G32" s="152"/>
      <c r="H32" s="152"/>
      <c r="I32" s="152"/>
      <c r="J32" s="152"/>
      <c r="K32" s="152"/>
      <c r="L32" s="152"/>
      <c r="M32" s="152"/>
      <c r="N32" s="1"/>
    </row>
    <row r="33" spans="1:14" ht="16.5" customHeight="1">
      <c r="A33" s="1"/>
      <c r="B33" s="1"/>
      <c r="C33" s="1"/>
      <c r="D33" s="1"/>
      <c r="E33" s="1"/>
      <c r="F33" s="1"/>
      <c r="G33" s="1"/>
      <c r="H33" s="1"/>
      <c r="I33" s="1"/>
      <c r="J33" s="1"/>
      <c r="K33" s="70"/>
      <c r="L33" s="70"/>
      <c r="M33" s="1"/>
      <c r="N33" s="1"/>
    </row>
    <row r="34" spans="1:14" ht="16.5" customHeight="1">
      <c r="A34" s="1"/>
      <c r="B34" s="1"/>
      <c r="C34" s="1"/>
      <c r="D34" s="1"/>
      <c r="E34" s="1"/>
      <c r="F34" s="1"/>
      <c r="G34" s="1"/>
      <c r="H34" s="1"/>
      <c r="I34" s="1"/>
      <c r="J34" s="1"/>
      <c r="K34" s="1"/>
      <c r="L34" s="1"/>
      <c r="M34" s="1"/>
      <c r="N34" s="1"/>
    </row>
    <row r="35" spans="1:14" ht="16.5" customHeight="1">
      <c r="A35" s="1"/>
      <c r="B35" s="1"/>
      <c r="C35" s="1"/>
      <c r="D35" s="1"/>
      <c r="E35" s="1"/>
      <c r="F35" s="1"/>
      <c r="G35" s="1"/>
      <c r="H35" s="1"/>
      <c r="I35" s="1"/>
      <c r="J35" s="1"/>
      <c r="K35" s="1"/>
      <c r="L35" s="1"/>
      <c r="M35" s="1"/>
      <c r="N35" s="1"/>
    </row>
    <row r="36" spans="1:14" ht="16.5" customHeight="1">
      <c r="A36" s="1"/>
      <c r="B36" s="1"/>
      <c r="C36" s="1"/>
      <c r="D36" s="1"/>
      <c r="E36" s="1"/>
      <c r="F36" s="1"/>
      <c r="G36" s="1"/>
      <c r="H36" s="1"/>
      <c r="I36" s="1"/>
      <c r="J36" s="1"/>
      <c r="K36" s="1"/>
      <c r="L36" s="1"/>
      <c r="M36" s="1"/>
      <c r="N36" s="1"/>
    </row>
    <row r="37" spans="1:14" ht="16.5" customHeight="1"/>
    <row r="38" spans="1:14" ht="16.5" customHeight="1"/>
    <row r="39" spans="1:14" ht="16.5" customHeight="1"/>
    <row r="40" spans="1:14" ht="16.5" customHeight="1"/>
    <row r="41" spans="1:14" ht="16.5" customHeight="1"/>
    <row r="42" spans="1:14" ht="16.5" customHeight="1"/>
    <row r="43" spans="1:14" ht="16.5" customHeight="1"/>
    <row r="44" spans="1:14" ht="16.5" customHeight="1"/>
  </sheetData>
  <sheetProtection sheet="1" objects="1" scenarios="1" formatCells="0" formatColumns="0" selectLockedCells="1"/>
  <mergeCells count="46">
    <mergeCell ref="A1:N1"/>
    <mergeCell ref="J12:M12"/>
    <mergeCell ref="J13:L13"/>
    <mergeCell ref="J8:L8"/>
    <mergeCell ref="B3:M4"/>
    <mergeCell ref="J10:N10"/>
    <mergeCell ref="J9:N9"/>
    <mergeCell ref="B5:H8"/>
    <mergeCell ref="J11:N11"/>
    <mergeCell ref="J15:N15"/>
    <mergeCell ref="J14:N14"/>
    <mergeCell ref="B10:C10"/>
    <mergeCell ref="B11:C11"/>
    <mergeCell ref="C23:D23"/>
    <mergeCell ref="C24:D24"/>
    <mergeCell ref="C22:G22"/>
    <mergeCell ref="E23:G23"/>
    <mergeCell ref="E24:G24"/>
    <mergeCell ref="D9:H10"/>
    <mergeCell ref="C29:G29"/>
    <mergeCell ref="E25:G25"/>
    <mergeCell ref="C25:D25"/>
    <mergeCell ref="C26:G26"/>
    <mergeCell ref="F28:G28"/>
    <mergeCell ref="C28:D28"/>
    <mergeCell ref="K25:L25"/>
    <mergeCell ref="K26:L26"/>
    <mergeCell ref="K27:L27"/>
    <mergeCell ref="I24:I25"/>
    <mergeCell ref="I26:I28"/>
    <mergeCell ref="P5:Q6"/>
    <mergeCell ref="B32:M32"/>
    <mergeCell ref="I23:J23"/>
    <mergeCell ref="K23:L23"/>
    <mergeCell ref="D11:H11"/>
    <mergeCell ref="F12:H13"/>
    <mergeCell ref="F14:H14"/>
    <mergeCell ref="F15:H15"/>
    <mergeCell ref="B12:D13"/>
    <mergeCell ref="B14:D14"/>
    <mergeCell ref="B15:D15"/>
    <mergeCell ref="K28:L28"/>
    <mergeCell ref="I22:L22"/>
    <mergeCell ref="C27:D27"/>
    <mergeCell ref="E27:G27"/>
    <mergeCell ref="K24:L24"/>
  </mergeCells>
  <phoneticPr fontId="1"/>
  <dataValidations count="5">
    <dataValidation type="list" allowBlank="1" showInputMessage="1" showErrorMessage="1" sqref="E28" xr:uid="{A9781ECC-1D24-48E3-A080-451BA97DE24E}">
      <formula1>"90％,100%"</formula1>
    </dataValidation>
    <dataValidation imeMode="halfAlpha" allowBlank="1" showInputMessage="1" showErrorMessage="1" promptTitle="請求書の締め日を入力してください" prompt="入力例：2023/8/31" sqref="A1:N1" xr:uid="{7E009A14-688A-4F2B-B4AF-D9C237D5F093}"/>
    <dataValidation imeMode="halfAlpha" allowBlank="1" showInputMessage="1" showErrorMessage="1" promptTitle="累計出来高欄について" prompt="税抜金額を入力してください" sqref="E27:G27" xr:uid="{967B35A3-DFC4-4C8B-A334-301DB274E3FC}"/>
    <dataValidation imeMode="halfAlpha" allowBlank="1" showInputMessage="1" showErrorMessage="1" sqref="E23:G23 K24:L24 Q8" xr:uid="{8FAD8E14-06C7-477B-9136-F97C023A2500}"/>
    <dataValidation imeMode="hiragana" allowBlank="1" showInputMessage="1" showErrorMessage="1" sqref="D9:H11" xr:uid="{99AAF304-AC07-4B93-BBEF-25863E2A3575}"/>
  </dataValidations>
  <printOptions horizontalCentered="1"/>
  <pageMargins left="0.51181102362204722" right="0.51181102362204722" top="0.74803149606299213" bottom="0.74803149606299213" header="0.31496062992125984" footer="0.31496062992125984"/>
  <pageSetup paperSize="9" orientation="portrait" blackAndWhite="1" r:id="rId1"/>
  <ignoredErrors>
    <ignoredError sqref="K26" 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9CE3C-41DD-43FD-AE4B-713C021BBEFF}">
  <sheetPr codeName="Sheet4"/>
  <dimension ref="A1:R48"/>
  <sheetViews>
    <sheetView zoomScaleNormal="100" workbookViewId="0">
      <selection sqref="A1:O1"/>
    </sheetView>
  </sheetViews>
  <sheetFormatPr defaultColWidth="9.140625" defaultRowHeight="14.25"/>
  <cols>
    <col min="1" max="1" width="5.5703125" customWidth="1"/>
    <col min="2" max="2" width="3.5703125" customWidth="1"/>
    <col min="3" max="3" width="6.140625" customWidth="1"/>
    <col min="4" max="4" width="7.5703125" customWidth="1"/>
    <col min="5" max="5" width="4" customWidth="1"/>
    <col min="6" max="6" width="9.42578125" customWidth="1"/>
    <col min="7" max="7" width="6.85546875" customWidth="1"/>
    <col min="8" max="9" width="6" customWidth="1"/>
    <col min="10" max="10" width="5.42578125" customWidth="1"/>
    <col min="11" max="11" width="7.7109375" customWidth="1"/>
    <col min="12" max="12" width="5.140625" customWidth="1"/>
    <col min="13" max="13" width="13.5703125" customWidth="1"/>
    <col min="14" max="14" width="6.28515625" customWidth="1"/>
    <col min="15" max="15" width="5.5703125" customWidth="1"/>
    <col min="16" max="16" width="4.7109375" customWidth="1"/>
    <col min="17" max="17" width="19.7109375" customWidth="1"/>
    <col min="18" max="18" width="12.7109375" customWidth="1"/>
  </cols>
  <sheetData>
    <row r="1" spans="1:18" ht="19.5" customHeight="1">
      <c r="A1" s="198">
        <v>45535</v>
      </c>
      <c r="B1" s="198"/>
      <c r="C1" s="198"/>
      <c r="D1" s="198"/>
      <c r="E1" s="198"/>
      <c r="F1" s="198"/>
      <c r="G1" s="198"/>
      <c r="H1" s="198"/>
      <c r="I1" s="198"/>
      <c r="J1" s="198"/>
      <c r="K1" s="198"/>
      <c r="L1" s="198"/>
      <c r="M1" s="198"/>
      <c r="N1" s="198"/>
      <c r="O1" s="198"/>
    </row>
    <row r="2" spans="1:18" ht="16.5" customHeight="1">
      <c r="A2" s="1"/>
      <c r="B2" s="1"/>
      <c r="C2" s="1"/>
      <c r="D2" s="1"/>
      <c r="E2" s="1"/>
      <c r="F2" s="1"/>
      <c r="G2" s="1"/>
      <c r="H2" s="1"/>
      <c r="I2" s="1"/>
      <c r="J2" s="1"/>
      <c r="K2" s="1"/>
      <c r="L2" s="1"/>
      <c r="M2" s="1"/>
      <c r="N2" s="1"/>
      <c r="O2" s="1"/>
    </row>
    <row r="3" spans="1:18" ht="16.5" customHeight="1">
      <c r="A3" s="1"/>
      <c r="B3" s="201" t="s">
        <v>26</v>
      </c>
      <c r="C3" s="201"/>
      <c r="D3" s="201"/>
      <c r="E3" s="201"/>
      <c r="F3" s="201"/>
      <c r="G3" s="201"/>
      <c r="H3" s="201"/>
      <c r="I3" s="201"/>
      <c r="J3" s="201"/>
      <c r="K3" s="201"/>
      <c r="L3" s="201"/>
      <c r="M3" s="201"/>
      <c r="N3" s="201"/>
      <c r="O3" s="47"/>
    </row>
    <row r="4" spans="1:18" ht="16.5" customHeight="1" thickBot="1">
      <c r="A4" s="47"/>
      <c r="B4" s="201"/>
      <c r="C4" s="201"/>
      <c r="D4" s="201"/>
      <c r="E4" s="201"/>
      <c r="F4" s="201"/>
      <c r="G4" s="201"/>
      <c r="H4" s="201"/>
      <c r="I4" s="201"/>
      <c r="J4" s="201"/>
      <c r="K4" s="201"/>
      <c r="L4" s="201"/>
      <c r="M4" s="201"/>
      <c r="N4" s="201"/>
      <c r="O4" s="47"/>
    </row>
    <row r="5" spans="1:18" ht="16.5" customHeight="1">
      <c r="A5" s="1"/>
      <c r="C5" s="67"/>
      <c r="D5" s="67"/>
      <c r="E5" s="67"/>
      <c r="F5" s="67"/>
      <c r="G5" s="38"/>
      <c r="H5" s="38"/>
      <c r="I5" s="38"/>
      <c r="J5" s="38"/>
      <c r="K5" s="38"/>
      <c r="L5" s="38"/>
      <c r="M5" s="38"/>
      <c r="N5" s="38"/>
      <c r="O5" s="1"/>
      <c r="Q5" s="261" t="s">
        <v>81</v>
      </c>
      <c r="R5" s="262"/>
    </row>
    <row r="6" spans="1:18" ht="16.5" customHeight="1" thickBot="1">
      <c r="A6" s="1"/>
      <c r="B6" s="204" t="str">
        <f>IF(事前入力項目!F23="その他",事前入力項目!$F$24,事前入力項目!$F$23)&amp;"　御中"</f>
        <v>株式会社 高建　御中</v>
      </c>
      <c r="C6" s="204"/>
      <c r="D6" s="204"/>
      <c r="E6" s="204"/>
      <c r="F6" s="204"/>
      <c r="G6" s="204"/>
      <c r="H6" s="204"/>
      <c r="I6" s="38"/>
      <c r="J6" s="38"/>
      <c r="K6" s="38"/>
      <c r="L6" s="38"/>
      <c r="M6" s="38"/>
      <c r="N6" s="38"/>
      <c r="O6" s="1"/>
      <c r="Q6" s="263"/>
      <c r="R6" s="264"/>
    </row>
    <row r="7" spans="1:18" ht="16.5" customHeight="1">
      <c r="A7" s="1"/>
      <c r="B7" s="204"/>
      <c r="C7" s="204"/>
      <c r="D7" s="204"/>
      <c r="E7" s="204"/>
      <c r="F7" s="204"/>
      <c r="G7" s="204"/>
      <c r="H7" s="204"/>
      <c r="I7" s="1"/>
      <c r="J7" s="1"/>
      <c r="K7" s="1"/>
      <c r="L7" s="1"/>
      <c r="M7" s="1"/>
      <c r="N7" s="1"/>
      <c r="O7" s="1"/>
    </row>
    <row r="8" spans="1:18" ht="16.5" customHeight="1">
      <c r="A8" s="228" t="str">
        <f>IF(AND(R12="する",D9&lt;&gt;""),"入力設定欄の"&amp;Q12&amp;"が「する」を選択されています。利用する場合は直下の「工事名」まはた「工事場所」欄を空欄にしてください。","")</f>
        <v/>
      </c>
      <c r="B8" s="228"/>
      <c r="C8" s="228"/>
      <c r="D8" s="228"/>
      <c r="E8" s="228"/>
      <c r="F8" s="228"/>
      <c r="G8" s="228"/>
      <c r="H8" s="228"/>
      <c r="I8" s="228"/>
      <c r="J8" s="228"/>
      <c r="K8" s="228"/>
      <c r="L8" s="228"/>
      <c r="M8" s="228"/>
      <c r="N8" s="228"/>
      <c r="O8" s="228"/>
      <c r="Q8" s="129" t="s">
        <v>69</v>
      </c>
      <c r="R8" s="111" t="s">
        <v>70</v>
      </c>
    </row>
    <row r="9" spans="1:18" ht="19.5" customHeight="1">
      <c r="A9" s="1"/>
      <c r="B9" s="67"/>
      <c r="C9" s="67"/>
      <c r="D9" s="226"/>
      <c r="E9" s="226"/>
      <c r="F9" s="226"/>
      <c r="G9" s="226"/>
      <c r="H9" s="226"/>
      <c r="I9" s="1"/>
      <c r="J9" s="203">
        <f>事前入力項目!F8</f>
        <v>0</v>
      </c>
      <c r="K9" s="203"/>
      <c r="L9" s="203"/>
      <c r="M9" s="203"/>
      <c r="N9" s="203"/>
      <c r="O9" s="203"/>
    </row>
    <row r="10" spans="1:18" ht="19.5" customHeight="1">
      <c r="A10" s="1"/>
      <c r="B10" s="164" t="str">
        <f>IF(AND(D9="",$R$12="する"),"","工 事 名")</f>
        <v>工 事 名</v>
      </c>
      <c r="C10" s="164"/>
      <c r="D10" s="227"/>
      <c r="E10" s="227"/>
      <c r="F10" s="227"/>
      <c r="G10" s="227"/>
      <c r="H10" s="227"/>
      <c r="I10" s="1"/>
      <c r="J10" s="202">
        <f>事前入力項目!F5</f>
        <v>0</v>
      </c>
      <c r="K10" s="202"/>
      <c r="L10" s="202"/>
      <c r="M10" s="202"/>
      <c r="N10" s="202"/>
      <c r="O10" s="202"/>
      <c r="Q10" s="129" t="s">
        <v>71</v>
      </c>
      <c r="R10" s="130"/>
    </row>
    <row r="11" spans="1:18" ht="19.5" customHeight="1">
      <c r="A11" s="1"/>
      <c r="B11" s="165" t="str">
        <f>IF(AND(D11="",$R$12="する"),"","工事場所")</f>
        <v>工事場所</v>
      </c>
      <c r="C11" s="165"/>
      <c r="D11" s="157"/>
      <c r="E11" s="157"/>
      <c r="F11" s="157"/>
      <c r="G11" s="157"/>
      <c r="H11" s="157"/>
      <c r="I11" s="1"/>
      <c r="J11" s="205">
        <f>事前入力項目!F6</f>
        <v>0</v>
      </c>
      <c r="K11" s="205"/>
      <c r="L11" s="205"/>
      <c r="M11" s="205"/>
      <c r="N11" s="205"/>
      <c r="O11" s="205"/>
    </row>
    <row r="12" spans="1:18" ht="18.75" customHeight="1">
      <c r="A12" s="1"/>
      <c r="B12" s="221" t="s">
        <v>28</v>
      </c>
      <c r="C12" s="221"/>
      <c r="D12" s="221"/>
      <c r="E12" s="43"/>
      <c r="F12" s="222">
        <f>IF(R8="税込金額",K35,SUM(F14:H15))</f>
        <v>0</v>
      </c>
      <c r="G12" s="222"/>
      <c r="H12" s="222"/>
      <c r="I12" s="1"/>
      <c r="J12" s="225" t="str">
        <f>IF(事前入力項目!F12="","","登録番号：T"&amp;事前入力項目!F12)</f>
        <v/>
      </c>
      <c r="K12" s="225"/>
      <c r="L12" s="225"/>
      <c r="M12" s="225"/>
      <c r="N12" s="225"/>
      <c r="O12" s="1"/>
      <c r="Q12" s="129" t="s">
        <v>82</v>
      </c>
      <c r="R12" s="133" t="s">
        <v>80</v>
      </c>
    </row>
    <row r="13" spans="1:18" ht="18.75" customHeight="1" thickBot="1">
      <c r="A13" s="1"/>
      <c r="B13" s="163"/>
      <c r="C13" s="163"/>
      <c r="D13" s="163"/>
      <c r="E13" s="57"/>
      <c r="F13" s="159"/>
      <c r="G13" s="159"/>
      <c r="H13" s="159"/>
      <c r="I13" s="1"/>
      <c r="J13" s="223" t="str">
        <f>"電話番号："&amp;事前入力項目!F9</f>
        <v>電話番号：</v>
      </c>
      <c r="K13" s="223"/>
      <c r="L13" s="223"/>
      <c r="M13" s="223"/>
      <c r="O13" s="1"/>
      <c r="Q13" s="244" t="s">
        <v>84</v>
      </c>
      <c r="R13" s="245"/>
    </row>
    <row r="14" spans="1:18" ht="18.75" customHeight="1">
      <c r="A14" s="1"/>
      <c r="B14" s="224" t="s">
        <v>50</v>
      </c>
      <c r="C14" s="224"/>
      <c r="D14" s="224"/>
      <c r="E14" s="224"/>
      <c r="F14" s="160">
        <f>IF(R8="税抜金額",ROUNDDOWN(F15*10%,0),ROUNDDOWN(F12/11,0))+R10</f>
        <v>0</v>
      </c>
      <c r="G14" s="160"/>
      <c r="H14" s="160"/>
      <c r="I14" s="1"/>
      <c r="J14" s="197" t="str">
        <f>事前入力項目!F15&amp;" "&amp;事前入力項目!F16&amp;" 【"&amp;事前入力項目!F17&amp;" "&amp;事前入力項目!F18&amp;"】"</f>
        <v xml:space="preserve">  【 】</v>
      </c>
      <c r="K14" s="197"/>
      <c r="L14" s="197"/>
      <c r="M14" s="197"/>
      <c r="N14" s="197"/>
      <c r="O14" s="197"/>
      <c r="Q14" s="246"/>
      <c r="R14" s="246"/>
    </row>
    <row r="15" spans="1:18" ht="18.75" customHeight="1">
      <c r="A15" s="1"/>
      <c r="B15" s="165" t="s">
        <v>49</v>
      </c>
      <c r="C15" s="165"/>
      <c r="D15" s="165"/>
      <c r="E15" s="165"/>
      <c r="F15" s="161">
        <f>IF(R8="税抜金額",SUM(K20:L34),F12-F14)</f>
        <v>0</v>
      </c>
      <c r="G15" s="161"/>
      <c r="H15" s="161"/>
      <c r="I15" s="1"/>
      <c r="J15" s="196" t="str">
        <f>"口座名義："&amp;事前入力項目!F19</f>
        <v>口座名義：</v>
      </c>
      <c r="K15" s="196"/>
      <c r="L15" s="196"/>
      <c r="M15" s="196"/>
      <c r="N15" s="196"/>
      <c r="O15" s="196"/>
    </row>
    <row r="16" spans="1:18" ht="18.75" customHeight="1">
      <c r="A16" s="1"/>
      <c r="B16" s="44"/>
      <c r="C16" s="44"/>
      <c r="D16" s="44"/>
      <c r="E16" s="44"/>
      <c r="F16" s="45"/>
      <c r="G16" s="45"/>
      <c r="H16" s="45"/>
      <c r="I16" s="1"/>
      <c r="J16" s="40"/>
      <c r="K16" s="40"/>
      <c r="L16" s="40"/>
      <c r="M16" s="40"/>
      <c r="N16" s="39"/>
      <c r="O16" s="1"/>
    </row>
    <row r="17" spans="1:15" ht="16.5" customHeight="1">
      <c r="A17" s="1"/>
      <c r="B17" s="1"/>
      <c r="C17" s="1"/>
      <c r="D17" s="1"/>
      <c r="E17" s="1"/>
      <c r="F17" s="1"/>
      <c r="G17" s="1"/>
      <c r="H17" s="1"/>
      <c r="I17" s="1"/>
      <c r="J17" s="1"/>
      <c r="K17" s="1"/>
      <c r="L17" s="1"/>
      <c r="M17" s="1"/>
      <c r="N17" s="1"/>
      <c r="O17" s="1"/>
    </row>
    <row r="18" spans="1:15" ht="16.5" customHeight="1" thickBot="1">
      <c r="A18" s="1"/>
      <c r="B18" s="49" t="s">
        <v>37</v>
      </c>
      <c r="C18" s="2"/>
      <c r="D18" s="2"/>
      <c r="E18" s="2"/>
      <c r="F18" s="2"/>
      <c r="G18" s="2"/>
      <c r="H18" s="2"/>
      <c r="I18" s="2"/>
      <c r="J18" s="2"/>
      <c r="K18" s="2"/>
      <c r="L18" s="2"/>
      <c r="M18" s="2"/>
      <c r="N18" s="2"/>
      <c r="O18" s="1"/>
    </row>
    <row r="19" spans="1:15" s="55" customFormat="1" ht="16.5" customHeight="1">
      <c r="B19" s="234" t="s">
        <v>45</v>
      </c>
      <c r="C19" s="235"/>
      <c r="D19" s="235" t="str">
        <f>IF(R12="する","工事名","品　名")</f>
        <v>品　名</v>
      </c>
      <c r="E19" s="235"/>
      <c r="F19" s="235"/>
      <c r="G19" s="56" t="s">
        <v>46</v>
      </c>
      <c r="H19" s="56" t="s">
        <v>47</v>
      </c>
      <c r="I19" s="235" t="s">
        <v>48</v>
      </c>
      <c r="J19" s="235"/>
      <c r="K19" s="229" t="s">
        <v>78</v>
      </c>
      <c r="L19" s="251"/>
      <c r="M19" s="229" t="s">
        <v>63</v>
      </c>
      <c r="N19" s="230"/>
    </row>
    <row r="20" spans="1:15" ht="16.5" customHeight="1">
      <c r="A20" s="1"/>
      <c r="B20" s="236"/>
      <c r="C20" s="237"/>
      <c r="D20" s="238"/>
      <c r="E20" s="238"/>
      <c r="F20" s="238"/>
      <c r="G20" s="60"/>
      <c r="H20" s="58"/>
      <c r="I20" s="239"/>
      <c r="J20" s="239"/>
      <c r="K20" s="252" t="str">
        <f t="shared" ref="K20:K34" si="0">IF(I20&lt;&gt;"",ROUND(G20*I20,0),"")</f>
        <v/>
      </c>
      <c r="L20" s="253"/>
      <c r="M20" s="231"/>
      <c r="N20" s="232"/>
      <c r="O20" s="1"/>
    </row>
    <row r="21" spans="1:15" ht="16.5" customHeight="1">
      <c r="A21" s="1"/>
      <c r="B21" s="217"/>
      <c r="C21" s="218"/>
      <c r="D21" s="208"/>
      <c r="E21" s="208"/>
      <c r="F21" s="208"/>
      <c r="G21" s="61"/>
      <c r="H21" s="59"/>
      <c r="I21" s="209"/>
      <c r="J21" s="209"/>
      <c r="K21" s="219" t="str">
        <f t="shared" si="0"/>
        <v/>
      </c>
      <c r="L21" s="220"/>
      <c r="M21" s="206"/>
      <c r="N21" s="207"/>
      <c r="O21" s="1"/>
    </row>
    <row r="22" spans="1:15" ht="16.5" customHeight="1">
      <c r="A22" s="1"/>
      <c r="B22" s="217"/>
      <c r="C22" s="218"/>
      <c r="D22" s="208"/>
      <c r="E22" s="208"/>
      <c r="F22" s="208"/>
      <c r="G22" s="61"/>
      <c r="H22" s="59"/>
      <c r="I22" s="209"/>
      <c r="J22" s="209"/>
      <c r="K22" s="219" t="str">
        <f t="shared" si="0"/>
        <v/>
      </c>
      <c r="L22" s="220"/>
      <c r="M22" s="206"/>
      <c r="N22" s="207"/>
      <c r="O22" s="1"/>
    </row>
    <row r="23" spans="1:15" ht="16.5" customHeight="1">
      <c r="A23" s="1"/>
      <c r="B23" s="217"/>
      <c r="C23" s="218"/>
      <c r="D23" s="208"/>
      <c r="E23" s="208"/>
      <c r="F23" s="208"/>
      <c r="G23" s="61"/>
      <c r="H23" s="59"/>
      <c r="I23" s="209"/>
      <c r="J23" s="209"/>
      <c r="K23" s="219" t="str">
        <f t="shared" si="0"/>
        <v/>
      </c>
      <c r="L23" s="220"/>
      <c r="M23" s="206"/>
      <c r="N23" s="207"/>
      <c r="O23" s="1"/>
    </row>
    <row r="24" spans="1:15" ht="16.5" customHeight="1">
      <c r="A24" s="1"/>
      <c r="B24" s="217"/>
      <c r="C24" s="218"/>
      <c r="D24" s="208"/>
      <c r="E24" s="208"/>
      <c r="F24" s="208"/>
      <c r="G24" s="61"/>
      <c r="H24" s="59"/>
      <c r="I24" s="209"/>
      <c r="J24" s="209"/>
      <c r="K24" s="219" t="str">
        <f t="shared" si="0"/>
        <v/>
      </c>
      <c r="L24" s="220"/>
      <c r="M24" s="206"/>
      <c r="N24" s="207"/>
      <c r="O24" s="1"/>
    </row>
    <row r="25" spans="1:15" ht="16.5" customHeight="1">
      <c r="A25" s="1"/>
      <c r="B25" s="217"/>
      <c r="C25" s="218"/>
      <c r="D25" s="208"/>
      <c r="E25" s="208"/>
      <c r="F25" s="208"/>
      <c r="G25" s="61"/>
      <c r="H25" s="59"/>
      <c r="I25" s="209"/>
      <c r="J25" s="209"/>
      <c r="K25" s="219" t="str">
        <f t="shared" si="0"/>
        <v/>
      </c>
      <c r="L25" s="220"/>
      <c r="M25" s="206"/>
      <c r="N25" s="207"/>
      <c r="O25" s="1"/>
    </row>
    <row r="26" spans="1:15" ht="16.5" customHeight="1">
      <c r="A26" s="1"/>
      <c r="B26" s="217"/>
      <c r="C26" s="218"/>
      <c r="D26" s="208"/>
      <c r="E26" s="208"/>
      <c r="F26" s="208"/>
      <c r="G26" s="61"/>
      <c r="H26" s="59"/>
      <c r="I26" s="209"/>
      <c r="J26" s="209"/>
      <c r="K26" s="219" t="str">
        <f t="shared" si="0"/>
        <v/>
      </c>
      <c r="L26" s="220"/>
      <c r="M26" s="206"/>
      <c r="N26" s="207"/>
      <c r="O26" s="1"/>
    </row>
    <row r="27" spans="1:15" ht="16.5" customHeight="1">
      <c r="A27" s="1"/>
      <c r="B27" s="217"/>
      <c r="C27" s="218"/>
      <c r="D27" s="208"/>
      <c r="E27" s="208"/>
      <c r="F27" s="208"/>
      <c r="G27" s="61"/>
      <c r="H27" s="59"/>
      <c r="I27" s="209"/>
      <c r="J27" s="209"/>
      <c r="K27" s="219" t="str">
        <f t="shared" si="0"/>
        <v/>
      </c>
      <c r="L27" s="220"/>
      <c r="M27" s="206"/>
      <c r="N27" s="207"/>
      <c r="O27" s="1"/>
    </row>
    <row r="28" spans="1:15" ht="16.5" customHeight="1">
      <c r="A28" s="1"/>
      <c r="B28" s="217"/>
      <c r="C28" s="218"/>
      <c r="D28" s="208"/>
      <c r="E28" s="208"/>
      <c r="F28" s="208"/>
      <c r="G28" s="61"/>
      <c r="H28" s="59"/>
      <c r="I28" s="209"/>
      <c r="J28" s="209"/>
      <c r="K28" s="219" t="str">
        <f t="shared" si="0"/>
        <v/>
      </c>
      <c r="L28" s="220"/>
      <c r="M28" s="206"/>
      <c r="N28" s="207"/>
      <c r="O28" s="1"/>
    </row>
    <row r="29" spans="1:15" ht="16.5" customHeight="1">
      <c r="A29" s="1"/>
      <c r="B29" s="217"/>
      <c r="C29" s="218"/>
      <c r="D29" s="208"/>
      <c r="E29" s="208"/>
      <c r="F29" s="208"/>
      <c r="G29" s="61"/>
      <c r="H29" s="59"/>
      <c r="I29" s="209"/>
      <c r="J29" s="209"/>
      <c r="K29" s="219" t="str">
        <f t="shared" si="0"/>
        <v/>
      </c>
      <c r="L29" s="220"/>
      <c r="M29" s="206"/>
      <c r="N29" s="207"/>
      <c r="O29" s="1"/>
    </row>
    <row r="30" spans="1:15" ht="16.5" customHeight="1">
      <c r="A30" s="1"/>
      <c r="B30" s="217"/>
      <c r="C30" s="218"/>
      <c r="D30" s="208"/>
      <c r="E30" s="208"/>
      <c r="F30" s="208"/>
      <c r="G30" s="61"/>
      <c r="H30" s="59"/>
      <c r="I30" s="209"/>
      <c r="J30" s="209"/>
      <c r="K30" s="219" t="str">
        <f t="shared" si="0"/>
        <v/>
      </c>
      <c r="L30" s="220"/>
      <c r="M30" s="206"/>
      <c r="N30" s="207"/>
      <c r="O30" s="1"/>
    </row>
    <row r="31" spans="1:15" ht="16.5" customHeight="1">
      <c r="A31" s="1"/>
      <c r="B31" s="217"/>
      <c r="C31" s="218"/>
      <c r="D31" s="208"/>
      <c r="E31" s="208"/>
      <c r="F31" s="208"/>
      <c r="G31" s="61"/>
      <c r="H31" s="59"/>
      <c r="I31" s="209"/>
      <c r="J31" s="209"/>
      <c r="K31" s="219" t="str">
        <f t="shared" si="0"/>
        <v/>
      </c>
      <c r="L31" s="220"/>
      <c r="M31" s="206"/>
      <c r="N31" s="207"/>
      <c r="O31" s="1"/>
    </row>
    <row r="32" spans="1:15" ht="16.5" customHeight="1">
      <c r="A32" s="1"/>
      <c r="B32" s="217"/>
      <c r="C32" s="218"/>
      <c r="D32" s="208"/>
      <c r="E32" s="208"/>
      <c r="F32" s="208"/>
      <c r="G32" s="61"/>
      <c r="H32" s="59"/>
      <c r="I32" s="209"/>
      <c r="J32" s="209"/>
      <c r="K32" s="219" t="str">
        <f t="shared" si="0"/>
        <v/>
      </c>
      <c r="L32" s="220"/>
      <c r="M32" s="206"/>
      <c r="N32" s="207"/>
      <c r="O32" s="1"/>
    </row>
    <row r="33" spans="1:15" ht="18.75" customHeight="1">
      <c r="A33" s="1"/>
      <c r="B33" s="217"/>
      <c r="C33" s="218"/>
      <c r="D33" s="208"/>
      <c r="E33" s="208"/>
      <c r="F33" s="208"/>
      <c r="G33" s="61"/>
      <c r="H33" s="59"/>
      <c r="I33" s="209"/>
      <c r="J33" s="209"/>
      <c r="K33" s="219" t="str">
        <f t="shared" si="0"/>
        <v/>
      </c>
      <c r="L33" s="220"/>
      <c r="M33" s="206"/>
      <c r="N33" s="207"/>
      <c r="O33" s="1"/>
    </row>
    <row r="34" spans="1:15" ht="18.75" customHeight="1" thickBot="1">
      <c r="A34" s="1"/>
      <c r="B34" s="247"/>
      <c r="C34" s="248"/>
      <c r="D34" s="249"/>
      <c r="E34" s="249"/>
      <c r="F34" s="249"/>
      <c r="G34" s="68"/>
      <c r="H34" s="69"/>
      <c r="I34" s="250"/>
      <c r="J34" s="250"/>
      <c r="K34" s="242" t="str">
        <f t="shared" si="0"/>
        <v/>
      </c>
      <c r="L34" s="243"/>
      <c r="M34" s="240"/>
      <c r="N34" s="241"/>
      <c r="O34" s="1"/>
    </row>
    <row r="35" spans="1:15" ht="18.75" customHeight="1" thickTop="1">
      <c r="A35" s="1"/>
      <c r="B35" s="215" t="s">
        <v>59</v>
      </c>
      <c r="C35" s="215"/>
      <c r="D35" s="215"/>
      <c r="E35" s="215"/>
      <c r="F35" s="216"/>
      <c r="G35" s="77">
        <f>SUM(G20:G34)</f>
        <v>0</v>
      </c>
      <c r="H35" s="78"/>
      <c r="I35" s="210"/>
      <c r="J35" s="210"/>
      <c r="K35" s="211">
        <f>SUM(K20:L34)</f>
        <v>0</v>
      </c>
      <c r="L35" s="212"/>
      <c r="M35" s="213"/>
      <c r="N35" s="214"/>
      <c r="O35" s="1"/>
    </row>
    <row r="36" spans="1:15" ht="16.5" customHeight="1">
      <c r="A36" s="1"/>
      <c r="B36" s="233" t="s">
        <v>30</v>
      </c>
      <c r="C36" s="233"/>
      <c r="D36" s="233"/>
      <c r="E36" s="233"/>
      <c r="F36" s="233"/>
      <c r="G36" s="233"/>
      <c r="H36" s="233"/>
      <c r="I36" s="233"/>
      <c r="J36" s="233"/>
      <c r="K36" s="233"/>
      <c r="L36" s="233"/>
      <c r="M36" s="233"/>
      <c r="N36" s="233"/>
      <c r="O36" s="1"/>
    </row>
    <row r="37" spans="1:15" ht="16.5" customHeight="1">
      <c r="A37" s="1"/>
      <c r="B37" s="1"/>
      <c r="C37" s="1"/>
      <c r="D37" s="1"/>
      <c r="E37" s="1"/>
      <c r="F37" s="1"/>
      <c r="G37" s="1"/>
      <c r="H37" s="1"/>
      <c r="I37" s="1"/>
      <c r="J37" s="1"/>
      <c r="K37" s="1"/>
      <c r="L37" s="70"/>
      <c r="M37" s="70"/>
      <c r="N37" s="1"/>
      <c r="O37" s="1"/>
    </row>
    <row r="38" spans="1:15" ht="16.5" customHeight="1">
      <c r="A38" s="1"/>
      <c r="B38" s="1"/>
      <c r="C38" s="1"/>
      <c r="D38" s="1"/>
      <c r="E38" s="1"/>
      <c r="F38" s="1"/>
      <c r="G38" s="1"/>
      <c r="H38" s="1"/>
      <c r="I38" s="1"/>
      <c r="J38" s="1"/>
      <c r="K38" s="1"/>
      <c r="L38" s="1"/>
      <c r="M38" s="1"/>
      <c r="N38" s="1"/>
      <c r="O38" s="1"/>
    </row>
    <row r="39" spans="1:15" ht="16.5" customHeight="1">
      <c r="A39" s="1"/>
      <c r="B39" s="1"/>
      <c r="C39" s="1"/>
      <c r="D39" s="1"/>
      <c r="E39" s="1"/>
      <c r="F39" s="1"/>
      <c r="G39" s="1"/>
      <c r="H39" s="1"/>
      <c r="I39" s="1"/>
      <c r="J39" s="1"/>
      <c r="K39" s="1"/>
      <c r="L39" s="1"/>
      <c r="M39" s="1"/>
      <c r="N39" s="1"/>
      <c r="O39" s="1"/>
    </row>
    <row r="40" spans="1:15" ht="16.5" customHeight="1">
      <c r="A40" s="1"/>
      <c r="B40" s="1"/>
      <c r="C40" s="1"/>
      <c r="D40" s="1"/>
      <c r="E40" s="1"/>
      <c r="F40" s="1"/>
      <c r="G40" s="1"/>
      <c r="H40" s="1"/>
      <c r="I40" s="1"/>
      <c r="J40" s="1"/>
      <c r="K40" s="1"/>
      <c r="L40" s="1"/>
      <c r="M40" s="1"/>
      <c r="N40" s="1"/>
      <c r="O40" s="1"/>
    </row>
    <row r="41" spans="1:15" ht="16.5" customHeight="1"/>
    <row r="42" spans="1:15" ht="16.5" customHeight="1"/>
    <row r="43" spans="1:15" ht="16.5" customHeight="1"/>
    <row r="44" spans="1:15" ht="16.5" customHeight="1"/>
    <row r="45" spans="1:15" ht="16.5" customHeight="1"/>
    <row r="46" spans="1:15" ht="16.5" customHeight="1"/>
    <row r="47" spans="1:15" ht="16.5" customHeight="1"/>
    <row r="48" spans="1:15" ht="16.5" customHeight="1"/>
  </sheetData>
  <sheetProtection sheet="1" objects="1" scenarios="1" formatCells="0" formatColumns="0" selectLockedCells="1"/>
  <mergeCells count="108">
    <mergeCell ref="Q13:R14"/>
    <mergeCell ref="D31:F31"/>
    <mergeCell ref="I22:J22"/>
    <mergeCell ref="I27:J27"/>
    <mergeCell ref="I25:J25"/>
    <mergeCell ref="D32:F32"/>
    <mergeCell ref="I32:J32"/>
    <mergeCell ref="B34:C34"/>
    <mergeCell ref="D34:F34"/>
    <mergeCell ref="I34:J34"/>
    <mergeCell ref="D28:F28"/>
    <mergeCell ref="I28:J28"/>
    <mergeCell ref="B30:C30"/>
    <mergeCell ref="B31:C31"/>
    <mergeCell ref="I31:J31"/>
    <mergeCell ref="B33:C33"/>
    <mergeCell ref="B32:C32"/>
    <mergeCell ref="D22:F22"/>
    <mergeCell ref="I23:J23"/>
    <mergeCell ref="B27:C27"/>
    <mergeCell ref="M23:N23"/>
    <mergeCell ref="M24:N24"/>
    <mergeCell ref="K19:L19"/>
    <mergeCell ref="K20:L20"/>
    <mergeCell ref="M33:N33"/>
    <mergeCell ref="M34:N34"/>
    <mergeCell ref="K29:L29"/>
    <mergeCell ref="M27:N27"/>
    <mergeCell ref="K28:L28"/>
    <mergeCell ref="M28:N28"/>
    <mergeCell ref="K34:L34"/>
    <mergeCell ref="M32:N32"/>
    <mergeCell ref="K32:L32"/>
    <mergeCell ref="M30:N30"/>
    <mergeCell ref="K30:L30"/>
    <mergeCell ref="K31:L31"/>
    <mergeCell ref="K33:L33"/>
    <mergeCell ref="B36:N36"/>
    <mergeCell ref="B19:C19"/>
    <mergeCell ref="D19:F19"/>
    <mergeCell ref="I19:J19"/>
    <mergeCell ref="B20:C20"/>
    <mergeCell ref="D20:F20"/>
    <mergeCell ref="I20:J20"/>
    <mergeCell ref="K25:L25"/>
    <mergeCell ref="K26:L26"/>
    <mergeCell ref="K27:L27"/>
    <mergeCell ref="B26:C26"/>
    <mergeCell ref="D26:F26"/>
    <mergeCell ref="K23:L23"/>
    <mergeCell ref="K24:L24"/>
    <mergeCell ref="B23:C23"/>
    <mergeCell ref="B29:C29"/>
    <mergeCell ref="D29:F29"/>
    <mergeCell ref="I29:J29"/>
    <mergeCell ref="M29:N29"/>
    <mergeCell ref="I26:J26"/>
    <mergeCell ref="B25:C25"/>
    <mergeCell ref="D25:F25"/>
    <mergeCell ref="B21:C21"/>
    <mergeCell ref="M31:N31"/>
    <mergeCell ref="B22:C22"/>
    <mergeCell ref="A1:O1"/>
    <mergeCell ref="B3:N4"/>
    <mergeCell ref="J9:O9"/>
    <mergeCell ref="B12:D13"/>
    <mergeCell ref="F12:H13"/>
    <mergeCell ref="J13:M13"/>
    <mergeCell ref="F14:H14"/>
    <mergeCell ref="J10:O10"/>
    <mergeCell ref="B14:E14"/>
    <mergeCell ref="J14:O14"/>
    <mergeCell ref="J12:N12"/>
    <mergeCell ref="D9:H10"/>
    <mergeCell ref="B10:C10"/>
    <mergeCell ref="B11:C11"/>
    <mergeCell ref="D11:H11"/>
    <mergeCell ref="J11:O11"/>
    <mergeCell ref="A8:O8"/>
    <mergeCell ref="M19:N19"/>
    <mergeCell ref="M20:N20"/>
    <mergeCell ref="M21:N21"/>
    <mergeCell ref="M22:N22"/>
    <mergeCell ref="K21:L21"/>
    <mergeCell ref="Q5:R6"/>
    <mergeCell ref="M26:N26"/>
    <mergeCell ref="D27:F27"/>
    <mergeCell ref="D30:F30"/>
    <mergeCell ref="B6:H7"/>
    <mergeCell ref="I30:J30"/>
    <mergeCell ref="I35:J35"/>
    <mergeCell ref="K35:L35"/>
    <mergeCell ref="M35:N35"/>
    <mergeCell ref="B35:F35"/>
    <mergeCell ref="B28:C28"/>
    <mergeCell ref="J15:O15"/>
    <mergeCell ref="F15:H15"/>
    <mergeCell ref="D23:F23"/>
    <mergeCell ref="M25:N25"/>
    <mergeCell ref="K22:L22"/>
    <mergeCell ref="B24:C24"/>
    <mergeCell ref="D24:F24"/>
    <mergeCell ref="I24:J24"/>
    <mergeCell ref="B15:E15"/>
    <mergeCell ref="D33:F33"/>
    <mergeCell ref="I33:J33"/>
    <mergeCell ref="D21:F21"/>
    <mergeCell ref="I21:J21"/>
  </mergeCells>
  <phoneticPr fontId="1"/>
  <conditionalFormatting sqref="B9:H11">
    <cfRule type="expression" dxfId="2" priority="1">
      <formula>AND($R$12="する",$D$9="")</formula>
    </cfRule>
  </conditionalFormatting>
  <conditionalFormatting sqref="D9:H11">
    <cfRule type="expression" dxfId="1" priority="3">
      <formula>AND($R$12="する",$D$9&lt;&gt;"")</formula>
    </cfRule>
  </conditionalFormatting>
  <conditionalFormatting sqref="R12">
    <cfRule type="cellIs" dxfId="0" priority="4" operator="equal">
      <formula>"する"</formula>
    </cfRule>
  </conditionalFormatting>
  <dataValidations count="5">
    <dataValidation imeMode="halfAlpha" allowBlank="1" showInputMessage="1" showErrorMessage="1" sqref="G20:G34 R10 I20:J34 B20:C34" xr:uid="{A2F48387-FD0B-418D-801D-1851E3FD2B2A}"/>
    <dataValidation imeMode="halfAlpha" allowBlank="1" showInputMessage="1" showErrorMessage="1" promptTitle="請求書の締め日を入力してください" prompt="入力例：2023/8/31" sqref="A1:O1" xr:uid="{33EB2322-BB34-45EE-8BB7-EB84754DD292}"/>
    <dataValidation type="list" allowBlank="1" showInputMessage="1" showErrorMessage="1" sqref="R8" xr:uid="{818E5420-60E4-4F92-A6EB-8D570416DBA9}">
      <formula1>"税抜金額,税込金額"</formula1>
    </dataValidation>
    <dataValidation type="list" allowBlank="1" showInputMessage="1" showErrorMessage="1" sqref="R12" xr:uid="{0CEA03B4-DE19-4177-81AB-1BB5EBD6C897}">
      <formula1>"しない,する"</formula1>
    </dataValidation>
    <dataValidation imeMode="hiragana" allowBlank="1" showInputMessage="1" showErrorMessage="1" sqref="H20:H34 D9:H11 M20:N34 D20:F34" xr:uid="{270D96D7-4A30-4E83-B4D3-18D62D61FC76}"/>
  </dataValidations>
  <printOptions horizontalCentered="1"/>
  <pageMargins left="0.39370078740157483" right="0.39370078740157483" top="0.74803149606299213" bottom="0.74803149606299213" header="0.31496062992125984" footer="0.31496062992125984"/>
  <pageSetup paperSize="9"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1AAB-10E9-461B-9FD7-36FE7219BC8A}">
  <dimension ref="A1:J42"/>
  <sheetViews>
    <sheetView zoomScaleNormal="100" workbookViewId="0">
      <pane ySplit="10" topLeftCell="A11" activePane="bottomLeft" state="frozen"/>
      <selection activeCell="B5" sqref="B5:F9"/>
      <selection pane="bottomLeft" activeCell="D6" sqref="D6:F6"/>
    </sheetView>
  </sheetViews>
  <sheetFormatPr defaultColWidth="9.140625" defaultRowHeight="14.25"/>
  <cols>
    <col min="1" max="1" width="3" customWidth="1"/>
    <col min="2" max="2" width="4.85546875" customWidth="1"/>
    <col min="3" max="3" width="8.85546875" style="104" customWidth="1"/>
    <col min="4" max="4" width="22.85546875" style="104" customWidth="1"/>
    <col min="5" max="6" width="6.85546875" style="104" customWidth="1"/>
    <col min="7" max="7" width="8.28515625" customWidth="1"/>
    <col min="8" max="8" width="9.85546875" style="104" customWidth="1"/>
    <col min="9" max="9" width="20.85546875" style="104" customWidth="1"/>
    <col min="10" max="10" width="3" customWidth="1"/>
    <col min="11" max="11" width="9.140625" customWidth="1"/>
  </cols>
  <sheetData>
    <row r="1" spans="1:10" ht="19.5" customHeight="1">
      <c r="A1" s="255">
        <f>工事請求書!A1</f>
        <v>45535</v>
      </c>
      <c r="B1" s="255"/>
      <c r="C1" s="255"/>
      <c r="D1" s="255"/>
      <c r="E1" s="255"/>
      <c r="F1" s="255"/>
      <c r="G1" s="255"/>
      <c r="H1" s="255"/>
      <c r="I1" s="255"/>
      <c r="J1" s="255"/>
    </row>
    <row r="2" spans="1:10" ht="16.5" customHeight="1">
      <c r="A2" s="1"/>
      <c r="B2" s="1"/>
      <c r="C2" s="1"/>
      <c r="D2" s="1"/>
      <c r="E2" s="1"/>
      <c r="F2" s="1"/>
      <c r="G2" s="1"/>
      <c r="H2" s="1"/>
      <c r="I2" s="1"/>
      <c r="J2" s="1"/>
    </row>
    <row r="3" spans="1:10" ht="16.5" customHeight="1">
      <c r="A3" s="201" t="s">
        <v>64</v>
      </c>
      <c r="B3" s="201"/>
      <c r="C3" s="201"/>
      <c r="D3" s="201"/>
      <c r="E3" s="201"/>
      <c r="F3" s="201"/>
      <c r="G3" s="201"/>
      <c r="H3" s="201"/>
      <c r="I3" s="201"/>
      <c r="J3" s="201"/>
    </row>
    <row r="4" spans="1:10" ht="16.5" customHeight="1">
      <c r="A4" s="201"/>
      <c r="B4" s="201"/>
      <c r="C4" s="201"/>
      <c r="D4" s="201"/>
      <c r="E4" s="201"/>
      <c r="F4" s="201"/>
      <c r="G4" s="201"/>
      <c r="H4" s="201"/>
      <c r="I4" s="201"/>
      <c r="J4" s="201"/>
    </row>
    <row r="5" spans="1:10" ht="16.5" customHeight="1">
      <c r="A5" s="1"/>
      <c r="C5" s="67"/>
      <c r="E5" s="131"/>
      <c r="F5" s="131"/>
      <c r="G5" s="38"/>
      <c r="H5" s="38"/>
      <c r="I5" s="38"/>
    </row>
    <row r="6" spans="1:10" ht="16.5" customHeight="1">
      <c r="A6" s="1"/>
      <c r="B6" s="256" t="s">
        <v>66</v>
      </c>
      <c r="C6" s="256"/>
      <c r="D6" s="259"/>
      <c r="E6" s="259"/>
      <c r="F6" s="259"/>
      <c r="H6" s="132"/>
      <c r="I6" s="132"/>
      <c r="J6" s="1"/>
    </row>
    <row r="7" spans="1:10" ht="18.75" customHeight="1">
      <c r="A7" s="1"/>
      <c r="B7" s="257" t="s">
        <v>83</v>
      </c>
      <c r="C7" s="257"/>
      <c r="D7" s="260">
        <f>IF(工事請求書!R12="する",VLOOKUP(D6,工事請求書!D9:L34,8,FALSE),工事請求書!K35)</f>
        <v>0</v>
      </c>
      <c r="E7" s="260"/>
      <c r="F7" s="260"/>
      <c r="G7" s="132"/>
      <c r="H7" s="258">
        <f>事前入力項目!F5</f>
        <v>0</v>
      </c>
      <c r="I7" s="258"/>
      <c r="J7" s="1"/>
    </row>
    <row r="8" spans="1:10" ht="16.5" customHeight="1">
      <c r="A8" s="1"/>
      <c r="B8" s="254" t="str">
        <f>IF(AND(SUM(テーブル2[金 額])&gt;0,D7-SUM(テーブル2[金 額])&lt;&gt;0),"シート「一般請求書」の金額と合計額が一致していません。【差額】 "&amp;TEXT(D7-SUM(テーブル2[金 額]),"#,##0円"),"")</f>
        <v/>
      </c>
      <c r="C8" s="254"/>
      <c r="D8" s="254"/>
      <c r="E8" s="254"/>
      <c r="F8" s="254"/>
      <c r="G8" s="254"/>
      <c r="H8" s="254"/>
      <c r="I8" s="109"/>
      <c r="J8" s="1"/>
    </row>
    <row r="9" spans="1:10" ht="16.5" customHeight="1" thickBot="1">
      <c r="A9" s="1"/>
      <c r="B9" s="1"/>
      <c r="C9" s="94"/>
      <c r="D9" s="2"/>
      <c r="E9" s="2"/>
      <c r="F9" s="2"/>
      <c r="G9" s="2"/>
      <c r="H9" s="2"/>
      <c r="I9" s="1"/>
      <c r="J9" s="1"/>
    </row>
    <row r="10" spans="1:10" s="55" customFormat="1" ht="16.5" customHeight="1">
      <c r="B10" s="95" t="s">
        <v>65</v>
      </c>
      <c r="C10" s="95" t="s">
        <v>72</v>
      </c>
      <c r="D10" s="96" t="s">
        <v>73</v>
      </c>
      <c r="E10" s="96" t="s">
        <v>74</v>
      </c>
      <c r="F10" s="96" t="s">
        <v>75</v>
      </c>
      <c r="G10" s="96" t="s">
        <v>76</v>
      </c>
      <c r="H10" s="97" t="s">
        <v>78</v>
      </c>
      <c r="I10" s="97" t="s">
        <v>77</v>
      </c>
    </row>
    <row r="11" spans="1:10" ht="16.5" customHeight="1">
      <c r="B11" s="98">
        <f t="shared" ref="B11:B39" si="0">ROW(B11)-10</f>
        <v>1</v>
      </c>
      <c r="C11" s="87"/>
      <c r="D11" s="88"/>
      <c r="E11" s="60"/>
      <c r="F11" s="58"/>
      <c r="G11" s="99"/>
      <c r="H11" s="92" t="str">
        <f t="shared" ref="H11:H41" si="1">IF(G11&lt;&gt;"",ROUND(E11*G11,0),"")</f>
        <v/>
      </c>
      <c r="I11" s="114"/>
    </row>
    <row r="12" spans="1:10" ht="16.5" customHeight="1">
      <c r="B12" s="100">
        <f t="shared" si="0"/>
        <v>2</v>
      </c>
      <c r="C12" s="84"/>
      <c r="D12" s="85"/>
      <c r="E12" s="61"/>
      <c r="F12" s="59"/>
      <c r="G12" s="101"/>
      <c r="H12" s="86" t="str">
        <f t="shared" si="1"/>
        <v/>
      </c>
      <c r="I12" s="112"/>
    </row>
    <row r="13" spans="1:10" ht="16.5" customHeight="1">
      <c r="B13" s="100">
        <f t="shared" si="0"/>
        <v>3</v>
      </c>
      <c r="C13" s="84"/>
      <c r="D13" s="85"/>
      <c r="E13" s="61"/>
      <c r="F13" s="59"/>
      <c r="G13" s="101"/>
      <c r="H13" s="86" t="str">
        <f t="shared" si="1"/>
        <v/>
      </c>
      <c r="I13" s="112"/>
    </row>
    <row r="14" spans="1:10" ht="16.5" customHeight="1">
      <c r="B14" s="100">
        <f t="shared" si="0"/>
        <v>4</v>
      </c>
      <c r="C14" s="84"/>
      <c r="D14" s="85"/>
      <c r="E14" s="61"/>
      <c r="F14" s="59"/>
      <c r="G14" s="101"/>
      <c r="H14" s="86" t="str">
        <f t="shared" si="1"/>
        <v/>
      </c>
      <c r="I14" s="112"/>
    </row>
    <row r="15" spans="1:10" ht="16.5" customHeight="1">
      <c r="B15" s="100">
        <f t="shared" si="0"/>
        <v>5</v>
      </c>
      <c r="C15" s="84"/>
      <c r="D15" s="85"/>
      <c r="E15" s="61"/>
      <c r="F15" s="59"/>
      <c r="G15" s="101"/>
      <c r="H15" s="86" t="str">
        <f t="shared" si="1"/>
        <v/>
      </c>
      <c r="I15" s="112"/>
    </row>
    <row r="16" spans="1:10" ht="16.5" customHeight="1">
      <c r="B16" s="100">
        <f t="shared" si="0"/>
        <v>6</v>
      </c>
      <c r="C16" s="84"/>
      <c r="D16" s="85"/>
      <c r="E16" s="61"/>
      <c r="F16" s="59"/>
      <c r="G16" s="101"/>
      <c r="H16" s="86" t="str">
        <f t="shared" si="1"/>
        <v/>
      </c>
      <c r="I16" s="112"/>
    </row>
    <row r="17" spans="2:9" ht="16.5" customHeight="1">
      <c r="B17" s="100">
        <f t="shared" si="0"/>
        <v>7</v>
      </c>
      <c r="C17" s="84"/>
      <c r="D17" s="85"/>
      <c r="E17" s="61"/>
      <c r="F17" s="59"/>
      <c r="G17" s="101"/>
      <c r="H17" s="86" t="str">
        <f t="shared" si="1"/>
        <v/>
      </c>
      <c r="I17" s="112"/>
    </row>
    <row r="18" spans="2:9" ht="16.5" customHeight="1">
      <c r="B18" s="100">
        <f t="shared" si="0"/>
        <v>8</v>
      </c>
      <c r="C18" s="84"/>
      <c r="D18" s="85"/>
      <c r="E18" s="61"/>
      <c r="F18" s="59"/>
      <c r="G18" s="101"/>
      <c r="H18" s="86" t="str">
        <f t="shared" si="1"/>
        <v/>
      </c>
      <c r="I18" s="112"/>
    </row>
    <row r="19" spans="2:9" ht="16.5" customHeight="1">
      <c r="B19" s="100">
        <f t="shared" si="0"/>
        <v>9</v>
      </c>
      <c r="C19" s="84"/>
      <c r="D19" s="85"/>
      <c r="E19" s="61"/>
      <c r="F19" s="59"/>
      <c r="G19" s="101"/>
      <c r="H19" s="86" t="str">
        <f t="shared" si="1"/>
        <v/>
      </c>
      <c r="I19" s="112"/>
    </row>
    <row r="20" spans="2:9" ht="16.5" customHeight="1">
      <c r="B20" s="100">
        <f t="shared" si="0"/>
        <v>10</v>
      </c>
      <c r="C20" s="84"/>
      <c r="D20" s="85"/>
      <c r="E20" s="61"/>
      <c r="F20" s="59"/>
      <c r="G20" s="101"/>
      <c r="H20" s="86" t="str">
        <f t="shared" si="1"/>
        <v/>
      </c>
      <c r="I20" s="112"/>
    </row>
    <row r="21" spans="2:9" ht="16.5" customHeight="1">
      <c r="B21" s="100">
        <f t="shared" si="0"/>
        <v>11</v>
      </c>
      <c r="C21" s="84"/>
      <c r="D21" s="85"/>
      <c r="E21" s="61"/>
      <c r="F21" s="59"/>
      <c r="G21" s="101"/>
      <c r="H21" s="86" t="str">
        <f t="shared" si="1"/>
        <v/>
      </c>
      <c r="I21" s="112"/>
    </row>
    <row r="22" spans="2:9" ht="16.5" customHeight="1">
      <c r="B22" s="100">
        <f t="shared" si="0"/>
        <v>12</v>
      </c>
      <c r="C22" s="84"/>
      <c r="D22" s="85"/>
      <c r="E22" s="61"/>
      <c r="F22" s="59"/>
      <c r="G22" s="101"/>
      <c r="H22" s="86" t="str">
        <f t="shared" si="1"/>
        <v/>
      </c>
      <c r="I22" s="112"/>
    </row>
    <row r="23" spans="2:9" ht="16.5" customHeight="1">
      <c r="B23" s="100">
        <f t="shared" si="0"/>
        <v>13</v>
      </c>
      <c r="C23" s="84"/>
      <c r="D23" s="85"/>
      <c r="E23" s="61"/>
      <c r="F23" s="59"/>
      <c r="G23" s="101"/>
      <c r="H23" s="86" t="str">
        <f t="shared" si="1"/>
        <v/>
      </c>
      <c r="I23" s="112"/>
    </row>
    <row r="24" spans="2:9" ht="16.5" customHeight="1">
      <c r="B24" s="100">
        <f t="shared" si="0"/>
        <v>14</v>
      </c>
      <c r="C24" s="84"/>
      <c r="D24" s="85"/>
      <c r="E24" s="61"/>
      <c r="F24" s="59"/>
      <c r="G24" s="101"/>
      <c r="H24" s="86" t="str">
        <f t="shared" si="1"/>
        <v/>
      </c>
      <c r="I24" s="112"/>
    </row>
    <row r="25" spans="2:9" ht="16.5" customHeight="1">
      <c r="B25" s="100">
        <f t="shared" si="0"/>
        <v>15</v>
      </c>
      <c r="C25" s="84"/>
      <c r="D25" s="85"/>
      <c r="E25" s="61"/>
      <c r="F25" s="59"/>
      <c r="G25" s="101"/>
      <c r="H25" s="86" t="str">
        <f t="shared" si="1"/>
        <v/>
      </c>
      <c r="I25" s="112"/>
    </row>
    <row r="26" spans="2:9" ht="16.5" customHeight="1">
      <c r="B26" s="100">
        <f t="shared" si="0"/>
        <v>16</v>
      </c>
      <c r="C26" s="84"/>
      <c r="D26" s="85"/>
      <c r="E26" s="61"/>
      <c r="F26" s="59"/>
      <c r="G26" s="101"/>
      <c r="H26" s="86" t="str">
        <f t="shared" si="1"/>
        <v/>
      </c>
      <c r="I26" s="112"/>
    </row>
    <row r="27" spans="2:9" ht="16.5" customHeight="1">
      <c r="B27" s="100">
        <f t="shared" si="0"/>
        <v>17</v>
      </c>
      <c r="C27" s="84"/>
      <c r="D27" s="85"/>
      <c r="E27" s="61"/>
      <c r="F27" s="59"/>
      <c r="G27" s="101"/>
      <c r="H27" s="86" t="str">
        <f t="shared" si="1"/>
        <v/>
      </c>
      <c r="I27" s="112"/>
    </row>
    <row r="28" spans="2:9" ht="16.5" customHeight="1">
      <c r="B28" s="100">
        <f t="shared" si="0"/>
        <v>18</v>
      </c>
      <c r="C28" s="84"/>
      <c r="D28" s="85"/>
      <c r="E28" s="61"/>
      <c r="F28" s="59"/>
      <c r="G28" s="101"/>
      <c r="H28" s="86" t="str">
        <f t="shared" si="1"/>
        <v/>
      </c>
      <c r="I28" s="112"/>
    </row>
    <row r="29" spans="2:9" ht="16.5" customHeight="1">
      <c r="B29" s="100">
        <f t="shared" si="0"/>
        <v>19</v>
      </c>
      <c r="C29" s="84"/>
      <c r="D29" s="85"/>
      <c r="E29" s="61"/>
      <c r="F29" s="59"/>
      <c r="G29" s="101"/>
      <c r="H29" s="86" t="str">
        <f t="shared" si="1"/>
        <v/>
      </c>
      <c r="I29" s="112"/>
    </row>
    <row r="30" spans="2:9" ht="16.5" customHeight="1">
      <c r="B30" s="100">
        <f t="shared" si="0"/>
        <v>20</v>
      </c>
      <c r="C30" s="84"/>
      <c r="D30" s="85"/>
      <c r="E30" s="61"/>
      <c r="F30" s="59"/>
      <c r="G30" s="101"/>
      <c r="H30" s="86" t="str">
        <f t="shared" si="1"/>
        <v/>
      </c>
      <c r="I30" s="112"/>
    </row>
    <row r="31" spans="2:9" ht="16.5" customHeight="1">
      <c r="B31" s="100">
        <f t="shared" si="0"/>
        <v>21</v>
      </c>
      <c r="C31" s="84"/>
      <c r="D31" s="85"/>
      <c r="E31" s="61"/>
      <c r="F31" s="59"/>
      <c r="G31" s="101"/>
      <c r="H31" s="86" t="str">
        <f t="shared" si="1"/>
        <v/>
      </c>
      <c r="I31" s="112"/>
    </row>
    <row r="32" spans="2:9" ht="16.5" customHeight="1">
      <c r="B32" s="100">
        <f t="shared" si="0"/>
        <v>22</v>
      </c>
      <c r="C32" s="84"/>
      <c r="D32" s="85"/>
      <c r="E32" s="61"/>
      <c r="F32" s="59"/>
      <c r="G32" s="101"/>
      <c r="H32" s="86" t="str">
        <f t="shared" si="1"/>
        <v/>
      </c>
      <c r="I32" s="112"/>
    </row>
    <row r="33" spans="2:9" ht="16.5" customHeight="1">
      <c r="B33" s="100">
        <f t="shared" si="0"/>
        <v>23</v>
      </c>
      <c r="C33" s="84"/>
      <c r="D33" s="85"/>
      <c r="E33" s="61"/>
      <c r="F33" s="59"/>
      <c r="G33" s="101"/>
      <c r="H33" s="86" t="str">
        <f t="shared" si="1"/>
        <v/>
      </c>
      <c r="I33" s="112"/>
    </row>
    <row r="34" spans="2:9" ht="16.5" customHeight="1">
      <c r="B34" s="100">
        <f t="shared" si="0"/>
        <v>24</v>
      </c>
      <c r="C34" s="84"/>
      <c r="D34" s="85"/>
      <c r="E34" s="61"/>
      <c r="F34" s="59"/>
      <c r="G34" s="101"/>
      <c r="H34" s="86" t="str">
        <f t="shared" si="1"/>
        <v/>
      </c>
      <c r="I34" s="112"/>
    </row>
    <row r="35" spans="2:9" ht="16.5" customHeight="1">
      <c r="B35" s="100">
        <f t="shared" si="0"/>
        <v>25</v>
      </c>
      <c r="C35" s="84"/>
      <c r="D35" s="85"/>
      <c r="E35" s="61"/>
      <c r="F35" s="59"/>
      <c r="G35" s="101"/>
      <c r="H35" s="86" t="str">
        <f t="shared" si="1"/>
        <v/>
      </c>
      <c r="I35" s="112"/>
    </row>
    <row r="36" spans="2:9" ht="16.5" customHeight="1">
      <c r="B36" s="100">
        <f t="shared" si="0"/>
        <v>26</v>
      </c>
      <c r="C36" s="84"/>
      <c r="D36" s="85"/>
      <c r="E36" s="61"/>
      <c r="F36" s="59"/>
      <c r="G36" s="101"/>
      <c r="H36" s="86" t="str">
        <f t="shared" si="1"/>
        <v/>
      </c>
      <c r="I36" s="112"/>
    </row>
    <row r="37" spans="2:9" ht="16.5" customHeight="1">
      <c r="B37" s="100">
        <f>ROW(B37)-10</f>
        <v>27</v>
      </c>
      <c r="C37" s="84"/>
      <c r="D37" s="85"/>
      <c r="E37" s="61"/>
      <c r="F37" s="59"/>
      <c r="G37" s="101"/>
      <c r="H37" s="86" t="str">
        <f t="shared" si="1"/>
        <v/>
      </c>
      <c r="I37" s="112"/>
    </row>
    <row r="38" spans="2:9" ht="16.5" customHeight="1">
      <c r="B38" s="100">
        <f t="shared" si="0"/>
        <v>28</v>
      </c>
      <c r="C38" s="84"/>
      <c r="D38" s="85"/>
      <c r="E38" s="61"/>
      <c r="F38" s="59"/>
      <c r="G38" s="101"/>
      <c r="H38" s="86" t="str">
        <f t="shared" si="1"/>
        <v/>
      </c>
      <c r="I38" s="112"/>
    </row>
    <row r="39" spans="2:9" ht="16.5" customHeight="1">
      <c r="B39" s="102">
        <f t="shared" si="0"/>
        <v>29</v>
      </c>
      <c r="C39" s="89"/>
      <c r="D39" s="91"/>
      <c r="E39" s="68"/>
      <c r="F39" s="69"/>
      <c r="G39" s="103"/>
      <c r="H39" s="93" t="str">
        <f t="shared" si="1"/>
        <v/>
      </c>
      <c r="I39" s="112"/>
    </row>
    <row r="40" spans="2:9" ht="16.5" customHeight="1">
      <c r="B40" s="102">
        <f>ROW(B40)-10</f>
        <v>30</v>
      </c>
      <c r="C40" s="90"/>
      <c r="D40" s="91"/>
      <c r="E40" s="68"/>
      <c r="F40" s="69"/>
      <c r="G40" s="103"/>
      <c r="H40" s="93" t="str">
        <f t="shared" si="1"/>
        <v/>
      </c>
      <c r="I40" s="112"/>
    </row>
    <row r="41" spans="2:9" ht="16.5" customHeight="1">
      <c r="B41" s="102">
        <f>ROW(B41)-10</f>
        <v>31</v>
      </c>
      <c r="C41" s="90"/>
      <c r="D41" s="91"/>
      <c r="E41" s="68"/>
      <c r="F41" s="69"/>
      <c r="G41" s="103"/>
      <c r="H41" s="93" t="str">
        <f t="shared" si="1"/>
        <v/>
      </c>
      <c r="I41" s="113"/>
    </row>
    <row r="42" spans="2:9" ht="16.5" customHeight="1"/>
  </sheetData>
  <sheetProtection formatCells="0" selectLockedCells="1" autoFilter="0"/>
  <mergeCells count="8">
    <mergeCell ref="B8:H8"/>
    <mergeCell ref="A1:J1"/>
    <mergeCell ref="A3:J4"/>
    <mergeCell ref="B6:C6"/>
    <mergeCell ref="B7:C7"/>
    <mergeCell ref="H7:I7"/>
    <mergeCell ref="D6:F6"/>
    <mergeCell ref="D7:F7"/>
  </mergeCells>
  <phoneticPr fontId="1"/>
  <dataValidations count="2">
    <dataValidation imeMode="halfAlpha" allowBlank="1" showInputMessage="1" showErrorMessage="1" sqref="C10:C41 E10:E41 G10:G41" xr:uid="{6DE9CC02-3C87-4698-9F0D-4ACBEE9432B2}"/>
    <dataValidation imeMode="hiragana" allowBlank="1" showInputMessage="1" showErrorMessage="1" sqref="D10:D41 F10:F41 I10:I41" xr:uid="{3E76DB5B-7AE1-4628-9810-F82549183721}"/>
  </dataValidations>
  <printOptions horizontalCentered="1"/>
  <pageMargins left="0.51181102362204722" right="0.51181102362204722" top="0.74803149606299213" bottom="0.74803149606299213" header="0.31496062992125984" footer="0.31496062992125984"/>
  <pageSetup paperSize="9" orientation="portrait" blackAndWhite="1" r:id="rId1"/>
  <headerFooter>
    <oddFooter>&amp;C&amp;P / &amp;N</oddFooter>
  </headerFooter>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FE57569-83D3-447C-A3EE-C93BF979D901}">
          <x14:formula1>
            <xm:f>IF(工事請求書!$R$12="する",OFFSET(工事請求書!$D$20,,,COUNTIF(工事請求書!$D$20:$F$34,"&lt;&gt;"&amp;""),),工事請求書!$D$9)</xm:f>
          </x14:formula1>
          <xm:sqref>D6:F6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事前入力項目</vt:lpstr>
      <vt:lpstr>高建使用欄</vt:lpstr>
      <vt:lpstr>請負工事請求書</vt:lpstr>
      <vt:lpstr>工事請求書</vt:lpstr>
      <vt:lpstr>工事請求書_別紙明細書</vt:lpstr>
      <vt:lpstr>工事請求書!Print_Area</vt:lpstr>
      <vt:lpstr>請負工事請求書!Print_Area</vt:lpstr>
      <vt:lpstr>工事請求書_別紙明細書!Print_Titles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朋義 佐藤</cp:lastModifiedBy>
  <cp:lastPrinted>2024-08-30T04:21:21Z</cp:lastPrinted>
  <dcterms:created xsi:type="dcterms:W3CDTF">2023-08-11T07:41:42Z</dcterms:created>
  <dcterms:modified xsi:type="dcterms:W3CDTF">2024-08-30T05:05:35Z</dcterms:modified>
</cp:coreProperties>
</file>